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/>
  <calcPr fullCalcOnLoad="1"/>
</workbook>
</file>

<file path=xl/sharedStrings.xml><?xml version="1.0" encoding="utf-8"?>
<sst xmlns="http://schemas.openxmlformats.org/spreadsheetml/2006/main" count="177" uniqueCount="154">
  <si>
    <t>Информация</t>
  </si>
  <si>
    <t>Утвержденный план на отчетный период</t>
  </si>
  <si>
    <t>Исполнение бюджета за отчетный период</t>
  </si>
  <si>
    <t>% исполнения к утвержденному плану на год</t>
  </si>
  <si>
    <t>% исполнения к утвержденному отчетному периоду</t>
  </si>
  <si>
    <t>Отклонение от годового плана (руб.) (+,-)</t>
  </si>
  <si>
    <t>Отклонение от отчетного периода (руб.) (+,-)</t>
  </si>
  <si>
    <t>рублей</t>
  </si>
  <si>
    <t>000 1 00 00000 00 0000 000</t>
  </si>
  <si>
    <t>Доходы</t>
  </si>
  <si>
    <t>000 2 00 00000 00 0000 000</t>
  </si>
  <si>
    <t>Безвозмездные перечисления</t>
  </si>
  <si>
    <t>ВСЕГО</t>
  </si>
  <si>
    <t>Код бюджетной классификации</t>
  </si>
  <si>
    <t>Наименование показателя</t>
  </si>
  <si>
    <t>Утвержд. план на отчетный период</t>
  </si>
  <si>
    <t>Отклонение от годового плана (рублей) (+,-)</t>
  </si>
  <si>
    <t>Отклонение от отчетного периода (рублей) (+,-)</t>
  </si>
  <si>
    <t>НАЛОГОВЫЕ ДОХОДЫ</t>
  </si>
  <si>
    <t>1 01 02000 01 0000 110</t>
  </si>
  <si>
    <t>Налог на доходы физических лиц</t>
  </si>
  <si>
    <t>1 06 01030 10 000 110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</si>
  <si>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</si>
  <si>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</si>
  <si>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</si>
  <si>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</si>
  <si>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</si>
  <si>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1 09 04050 10 1000 110</t>
  </si>
  <si>
    <t xml:space="preserve">Земельный налог по обязательствам, возникшим до 1 января 2006 года,мобилизир. на территории поселений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</si>
  <si>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</si>
  <si>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</si>
  <si>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</si>
  <si>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</si>
  <si>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</si>
  <si>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</si>
  <si>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</si>
  <si>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2 02 00000 00 0000 000</t>
  </si>
  <si>
    <t>БЕЗВОЗМЕЗДНЫЕ ПОСТУПЛЕНИЯ</t>
  </si>
  <si>
    <t>Доходы (без учета безвозмездных поступлений)</t>
  </si>
  <si>
    <t>Всего доходов</t>
  </si>
  <si>
    <t>в рублях</t>
  </si>
  <si>
    <t>Бюджетная классификация</t>
  </si>
  <si>
    <t>Наименование расходов</t>
  </si>
  <si>
    <t>Обеспечение деятельности представительного органа</t>
  </si>
  <si>
    <t>Обеспечение деятельности  исполнительно –распорядительного органа</t>
  </si>
  <si>
    <t>Обеспечение деятельности финансового органа</t>
  </si>
  <si>
    <t>Резервный фонд администрации</t>
  </si>
  <si>
    <t>Другие общегосударственные вопросы</t>
  </si>
  <si>
    <t>0103</t>
  </si>
  <si>
    <t>0104</t>
  </si>
  <si>
    <t>0106</t>
  </si>
  <si>
    <t>Национальная оборона</t>
  </si>
  <si>
    <t>0203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</si>
  <si>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</si>
  <si>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</si>
  <si>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</si>
  <si>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</si>
  <si>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Жилищное хозяйство</t>
  </si>
  <si>
    <t>0501</t>
  </si>
  <si>
    <t>Благоустройство</t>
  </si>
  <si>
    <t>0503</t>
  </si>
  <si>
    <t>Культура</t>
  </si>
  <si>
    <t>0801</t>
  </si>
  <si>
    <t>Мероприятия в области социальной политики</t>
  </si>
  <si>
    <t>Межбюджетные трансферты</t>
  </si>
  <si>
    <t>№ п/п</t>
  </si>
  <si>
    <t>Наименование муниципального образования</t>
  </si>
  <si>
    <t>Утверждено на отчетный период</t>
  </si>
  <si>
    <t>Профинансировано из краевого бюджета</t>
  </si>
  <si>
    <t>Численность граждан с учетом членов семей на конец отчетного периода, человек</t>
  </si>
  <si>
    <t>Начислено за отчетный период, в том числе задолженность на начало года</t>
  </si>
  <si>
    <t>Задолженность на начало года</t>
  </si>
  <si>
    <t>Фактически выплачено за отчетный период</t>
  </si>
  <si>
    <t>Остаток неиспользованных средств на конец отчетного периода (гр.4- гр.8)</t>
  </si>
  <si>
    <t>Задолженность перед гражданами на конец отчетного периода (гр.6- гр.8)</t>
  </si>
  <si>
    <t>1</t>
  </si>
  <si>
    <t>Усть-Черновское сельское поселение</t>
  </si>
  <si>
    <t>ВСЕГО:</t>
  </si>
  <si>
    <t>Перечень субвенций с указанием КБК</t>
  </si>
  <si>
    <t>Остаток субвенций на начало отчетного периода</t>
  </si>
  <si>
    <t>Уточненный план на год</t>
  </si>
  <si>
    <t>Уточненный план на отчетный период</t>
  </si>
  <si>
    <t>Поступление субвенций за отчетный период</t>
  </si>
  <si>
    <t>% исполнения к году</t>
  </si>
  <si>
    <t>% исполнения к отчетному периоду</t>
  </si>
  <si>
    <t>Отклонения от плана за год</t>
  </si>
  <si>
    <t>Отклонения от плана за отчетный период</t>
  </si>
  <si>
    <t>Произведенные расходы в отчетном периоде</t>
  </si>
  <si>
    <t>Остаток неиспользованных субвенций на конец отчетного периода</t>
  </si>
  <si>
    <t>1 08 07175 01 1000 110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</si>
  <si>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</si>
  <si>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0113</t>
  </si>
  <si>
    <t>1102</t>
  </si>
  <si>
    <t>0111</t>
  </si>
  <si>
    <t>Обеспечение пожарной безопасности</t>
  </si>
  <si>
    <t>Защита населения и территории от  ЧС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</si>
  <si>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</si>
  <si>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</si>
  <si>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2 19 05000 10 0000 151</t>
  </si>
  <si>
    <t>0409</t>
  </si>
  <si>
    <t>Транспорт</t>
  </si>
  <si>
    <t>0412</t>
  </si>
  <si>
    <t>Другие вопросы в области национальной экономики</t>
  </si>
  <si>
    <t>0502</t>
  </si>
  <si>
    <t>Коммунальное хозяйство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</si>
  <si>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</si>
  <si>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</si>
  <si>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св.100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</si>
  <si>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</si>
  <si>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0102</t>
  </si>
  <si>
    <t>Функционирование высшего должностного лица субъекта РФ и муниципального образования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</si>
  <si>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</si>
  <si>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</si>
  <si>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1 14 06013 10 0000 430</t>
  </si>
  <si>
    <t>0107</t>
  </si>
  <si>
    <t>Обеспечение проведения выборов и референдумов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</si>
  <si>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</si>
  <si>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</si>
  <si>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</si>
  <si>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</si>
  <si>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</si>
  <si>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</si>
  <si>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</si>
  <si>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</si>
  <si>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0408</t>
  </si>
  <si>
    <t>Дорожное хозяйство</t>
  </si>
  <si>
    <t>1 06 06033 10 000 110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</si>
  <si>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</si>
  <si>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</si>
  <si>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</si>
  <si>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1 13 02995 10 0000 130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</si>
  <si>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</si>
  <si>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</si>
  <si>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Массовый спорт</t>
  </si>
  <si>
    <t>Пенсионное обепечение</t>
  </si>
  <si>
    <t>об исполнении доходов бюджета Усть-Черновского сельского поселения по состоянию на 01.04.2017 года</t>
  </si>
  <si>
    <t>Утвержденный план на 2017 год</t>
  </si>
  <si>
    <t>об исполнении доходов бюджета Усть-Черновского сельского поселения по кодам видов, подвидов доходов, классификации операций сектора государственного управления по состоянию на 01.04.2017 г.</t>
  </si>
  <si>
    <t>Утвержд. план на 2017 год</t>
  </si>
  <si>
    <t>Исполнение за 3 мес. 2017 г.</t>
  </si>
  <si>
    <t>% исполнения к утвержденному отчетному плану на 3 мес.</t>
  </si>
  <si>
    <t>1 12 02995 10 0000 130</t>
  </si>
  <si>
    <t>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</si>
  <si>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</si>
  <si>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об исполнении  бюджета Усть-Черновского сельского поселения по разделам,подразделам, классификации расходов по состоянию на 01.04.2017 г.</t>
  </si>
  <si>
    <t>о финансировании расходов, связанных с выполнением Закона Пермской области от 30.11.2004 г. №1845-395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услуг", по состоянию на 01.04.2017 г.</t>
  </si>
  <si>
    <t>по исполнению субвенций, передаваемых из бюджета Пермского края бюджету Усть-Черновского сельского поселения по состоянию                              на 01.04.2017 г.</t>
  </si>
  <si>
    <t>707 2 02 30024 10 0000 151</t>
  </si>
  <si>
    <t xml:space="preserve">707 2 02 35118 10 0000 151 </t>
  </si>
  <si>
    <t>Приложение №1 к решению Совета депутатов от     30.06.2017 г.   №18</t>
  </si>
  <si>
    <t>Приложение №2 к решению Совета депутатов от 30.06.2017г. №18</t>
  </si>
  <si>
    <t>Приложение №3 к решению Совета депутатов от 30.06.2017г. №18</t>
  </si>
  <si>
    <t>Приложение №4 к решению Совета депутатов от     30.06.2017 г. №18</t>
  </si>
  <si>
    <t>Приложение №5 к решению Совета депутатов от      30.06.2017г. №18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</si>
</sst>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6">
      <selection activeCell="H1" sqref="H1:J2"/>
    </sheetView>
  </sheetViews>
  <sheetFormatPr defaultColWidth="9.140625" defaultRowHeight="12.75"/>
  <cols>
    <col min="1" max="1" width="7.7109375" style="0" customWidth="1"/>
    <col min="2" max="2" width="15.57421875" style="0" customWidth="1"/>
    <col min="3" max="3" width="14.8515625" style="0" customWidth="1"/>
    <col min="4" max="4" width="13.28125" style="0" customWidth="1"/>
    <col min="5" max="5" width="15.00390625" style="61" customWidth="1"/>
    <col min="6" max="6" width="13.57421875" style="0" customWidth="1"/>
    <col min="7" max="7" width="9.00390625" style="0" customWidth="1"/>
    <col min="9" max="9" width="10.57421875" style="0" customWidth="1"/>
    <col min="10" max="10" width="10.421875" style="0" customWidth="1"/>
    <col min="12" max="12" width="6.57421875" style="0" customWidth="1"/>
  </cols>
  <sheetData>
    <row r="1" spans="1:14" ht="12.75" customHeight="1">
      <c r="A1" s="5"/>
      <c r="B1" s="5"/>
      <c r="C1" s="5"/>
      <c r="D1" s="5"/>
      <c r="E1" s="60"/>
      <c r="F1" s="5"/>
      <c r="G1" s="5"/>
      <c r="H1" s="72" t="s">
        <v>149</v>
      </c>
      <c r="I1" s="73"/>
      <c r="J1" s="73"/>
      <c r="K1" s="5"/>
      <c r="L1" s="3"/>
      <c r="M1" s="3"/>
      <c r="N1" s="3"/>
    </row>
    <row r="2" spans="1:14" ht="12.75">
      <c r="A2" s="5"/>
      <c r="B2" s="5"/>
      <c r="C2" s="5"/>
      <c r="D2" s="5"/>
      <c r="E2" s="60"/>
      <c r="F2" s="5"/>
      <c r="G2" s="5"/>
      <c r="H2" s="73"/>
      <c r="I2" s="73"/>
      <c r="J2" s="73"/>
      <c r="K2" s="5"/>
      <c r="L2" s="3"/>
      <c r="M2" s="3"/>
      <c r="N2" s="3"/>
    </row>
    <row r="3" spans="1:11" ht="12.75">
      <c r="A3" s="5"/>
      <c r="B3" s="5"/>
      <c r="C3" s="5"/>
      <c r="D3" s="5"/>
      <c r="E3" s="60"/>
      <c r="F3" s="5"/>
      <c r="G3" s="5"/>
      <c r="H3" s="5"/>
      <c r="I3" s="5"/>
      <c r="J3" s="5"/>
      <c r="K3" s="5"/>
    </row>
    <row r="4" spans="1:11" ht="12.75">
      <c r="A4" s="5"/>
      <c r="B4" s="74" t="s">
        <v>0</v>
      </c>
      <c r="C4" s="72"/>
      <c r="D4" s="72"/>
      <c r="E4" s="72"/>
      <c r="F4" s="72"/>
      <c r="G4" s="72"/>
      <c r="H4" s="72"/>
      <c r="I4" s="72"/>
      <c r="J4" s="72"/>
      <c r="K4" s="5"/>
    </row>
    <row r="5" spans="1:13" ht="12.75">
      <c r="A5" s="5"/>
      <c r="B5" s="75" t="s">
        <v>135</v>
      </c>
      <c r="C5" s="73"/>
      <c r="D5" s="73"/>
      <c r="E5" s="73"/>
      <c r="F5" s="73"/>
      <c r="G5" s="73"/>
      <c r="H5" s="73"/>
      <c r="I5" s="73"/>
      <c r="J5" s="73"/>
      <c r="K5" s="73"/>
      <c r="L5" s="1"/>
      <c r="M5" s="1"/>
    </row>
    <row r="6" spans="1:11" ht="12.75">
      <c r="A6" s="5"/>
      <c r="B6" s="5"/>
      <c r="C6" s="5"/>
      <c r="D6" s="5"/>
      <c r="E6" s="60"/>
      <c r="F6" s="5"/>
      <c r="G6" s="5"/>
      <c r="H6" s="5"/>
      <c r="I6" s="5"/>
      <c r="J6" s="5" t="s">
        <v>7</v>
      </c>
      <c r="K6" s="5"/>
    </row>
    <row r="7" spans="1:11" ht="89.25">
      <c r="A7" s="6"/>
      <c r="B7" s="6"/>
      <c r="C7" s="6"/>
      <c r="D7" s="7" t="s">
        <v>136</v>
      </c>
      <c r="E7" s="62" t="s">
        <v>1</v>
      </c>
      <c r="F7" s="7" t="s">
        <v>2</v>
      </c>
      <c r="G7" s="7" t="s">
        <v>3</v>
      </c>
      <c r="H7" s="7" t="s">
        <v>4</v>
      </c>
      <c r="I7" s="7" t="s">
        <v>5</v>
      </c>
      <c r="J7" s="7" t="s">
        <v>6</v>
      </c>
      <c r="K7" s="5"/>
    </row>
    <row r="8" spans="1:11" ht="25.5">
      <c r="A8" s="8">
        <v>1</v>
      </c>
      <c r="B8" s="8" t="s">
        <v>8</v>
      </c>
      <c r="C8" s="8" t="s">
        <v>9</v>
      </c>
      <c r="D8" s="9">
        <v>2193100</v>
      </c>
      <c r="E8" s="63">
        <v>474740</v>
      </c>
      <c r="F8" s="9">
        <v>504819</v>
      </c>
      <c r="G8" s="13">
        <f>F8/D8*100</f>
        <v>23.018512607724226</v>
      </c>
      <c r="H8" s="13">
        <f>F8/E8*100</f>
        <v>106.3358891182542</v>
      </c>
      <c r="I8" s="13">
        <f>F8-D8</f>
        <v>-1688281</v>
      </c>
      <c r="J8" s="13">
        <f>F8-E8</f>
        <v>30079</v>
      </c>
      <c r="K8" s="5"/>
    </row>
    <row r="9" spans="1:11" ht="25.5">
      <c r="A9" s="9">
        <v>2</v>
      </c>
      <c r="B9" s="8" t="s">
        <v>10</v>
      </c>
      <c r="C9" s="8" t="s">
        <v>11</v>
      </c>
      <c r="D9" s="9">
        <v>9296600</v>
      </c>
      <c r="E9" s="63">
        <v>2181758</v>
      </c>
      <c r="F9" s="9">
        <v>2181758</v>
      </c>
      <c r="G9" s="13">
        <f>F9/D9*100</f>
        <v>23.468343265279778</v>
      </c>
      <c r="H9" s="13">
        <f>F9/E9*100</f>
        <v>100</v>
      </c>
      <c r="I9" s="13">
        <f>F9-D9</f>
        <v>-7114842</v>
      </c>
      <c r="J9" s="13">
        <f>F9-E9</f>
        <v>0</v>
      </c>
      <c r="K9" s="5"/>
    </row>
    <row r="10" spans="1:11" ht="153">
      <c r="A10" s="9">
        <v>3</v>
      </c>
      <c r="B10" s="8"/>
      <c r="C10" s="8" t="s">
        <v>108</v>
      </c>
      <c r="D10" s="9">
        <v>0</v>
      </c>
      <c r="E10" s="63">
        <v>0</v>
      </c>
      <c r="F10" s="9">
        <v>0</v>
      </c>
      <c r="G10" s="13">
        <v>0</v>
      </c>
      <c r="H10" s="13">
        <v>0</v>
      </c>
      <c r="I10" s="13">
        <v>0</v>
      </c>
      <c r="J10" s="13">
        <v>0</v>
      </c>
      <c r="K10" s="5"/>
    </row>
    <row r="11" spans="1:11" ht="12.75">
      <c r="A11" s="6"/>
      <c r="B11" s="6"/>
      <c r="C11" s="10" t="s">
        <v>12</v>
      </c>
      <c r="D11" s="12">
        <f>D8+D9</f>
        <v>11489700</v>
      </c>
      <c r="E11" s="64">
        <f>E8+E9</f>
        <v>2656498</v>
      </c>
      <c r="F11" s="12">
        <f>F8+F9+F10</f>
        <v>2686577</v>
      </c>
      <c r="G11" s="14">
        <f>F11/D11*100</f>
        <v>23.382481701001765</v>
      </c>
      <c r="H11" s="15">
        <f>F11/E11*100</f>
        <v>101.13228016734814</v>
      </c>
      <c r="I11" s="15">
        <f>F11-D11</f>
        <v>-8803123</v>
      </c>
      <c r="J11" s="15">
        <f>F11-E11</f>
        <v>30079</v>
      </c>
      <c r="K11" s="5"/>
    </row>
  </sheetData>
  <sheetProtection/>
  <mergeCells count="3">
    <mergeCell ref="H1:J2"/>
    <mergeCell ref="B4:J4"/>
    <mergeCell ref="B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G7" sqref="G7"/>
    </sheetView>
  </sheetViews>
  <sheetFormatPr defaultColWidth="9.140625" defaultRowHeight="12.75"/>
  <cols>
    <col min="2" max="2" width="24.421875" style="0" customWidth="1"/>
    <col min="3" max="3" width="25.421875" style="0" customWidth="1"/>
    <col min="4" max="4" width="12.28125" style="0" customWidth="1"/>
    <col min="5" max="5" width="10.57421875" style="61" customWidth="1"/>
    <col min="6" max="6" width="10.421875" style="0" customWidth="1"/>
    <col min="7" max="7" width="10.7109375" style="0" customWidth="1"/>
    <col min="8" max="8" width="11.57421875" style="0" customWidth="1"/>
    <col min="9" max="9" width="12.7109375" style="0" customWidth="1"/>
    <col min="10" max="10" width="17.140625" style="0" customWidth="1"/>
  </cols>
  <sheetData>
    <row r="1" spans="9:10" ht="12.75">
      <c r="I1" s="78" t="s">
        <v>150</v>
      </c>
      <c r="J1" s="78"/>
    </row>
    <row r="2" spans="9:10" ht="12.75">
      <c r="I2" s="78"/>
      <c r="J2" s="78"/>
    </row>
    <row r="3" spans="9:10" ht="12.75">
      <c r="I3" s="79"/>
      <c r="J3" s="79"/>
    </row>
    <row r="4" spans="2:9" ht="15">
      <c r="B4" s="80" t="s">
        <v>0</v>
      </c>
      <c r="C4" s="80"/>
      <c r="D4" s="80"/>
      <c r="E4" s="80"/>
      <c r="F4" s="80"/>
      <c r="G4" s="80"/>
      <c r="H4" s="80"/>
      <c r="I4" s="80"/>
    </row>
    <row r="5" spans="1:10" ht="28.5" customHeight="1">
      <c r="A5" s="81" t="s">
        <v>137</v>
      </c>
      <c r="B5" s="82"/>
      <c r="C5" s="82"/>
      <c r="D5" s="82"/>
      <c r="E5" s="82"/>
      <c r="F5" s="82"/>
      <c r="G5" s="82"/>
      <c r="H5" s="82"/>
      <c r="I5" s="82"/>
      <c r="J5" s="82"/>
    </row>
    <row r="6" ht="12.75">
      <c r="J6" t="s">
        <v>40</v>
      </c>
    </row>
    <row r="7" spans="1:10" ht="105" customHeight="1">
      <c r="A7" s="76" t="s">
        <v>13</v>
      </c>
      <c r="B7" s="77"/>
      <c r="C7" s="7" t="s">
        <v>14</v>
      </c>
      <c r="D7" s="7" t="s">
        <v>138</v>
      </c>
      <c r="E7" s="62" t="s">
        <v>15</v>
      </c>
      <c r="F7" s="7" t="s">
        <v>139</v>
      </c>
      <c r="G7" s="7" t="s">
        <v>3</v>
      </c>
      <c r="H7" s="7" t="s">
        <v>140</v>
      </c>
      <c r="I7" s="7" t="s">
        <v>16</v>
      </c>
      <c r="J7" s="7" t="s">
        <v>17</v>
      </c>
    </row>
    <row r="8" spans="1:10" ht="28.5">
      <c r="A8" s="6"/>
      <c r="B8" s="6"/>
      <c r="C8" s="30" t="s">
        <v>18</v>
      </c>
      <c r="D8" s="28">
        <f>D9+D14+D15+D16+D17+D18+D19+D20+D21+D10+D11+D12+D13</f>
        <v>1685000</v>
      </c>
      <c r="E8" s="65">
        <f>E9+E14+E15+E16+E17+E18+E19+E20+E21+E10+E11+E12+E13</f>
        <v>342700</v>
      </c>
      <c r="F8" s="31">
        <f>F9+F14+F15+F16+F17+F18+F19+F20+F21+F10+F11+F12+F13</f>
        <v>342773</v>
      </c>
      <c r="G8" s="31">
        <f aca="true" t="shared" si="0" ref="G8:G19">F8/D8*100</f>
        <v>20.34261127596439</v>
      </c>
      <c r="H8" s="31">
        <f aca="true" t="shared" si="1" ref="H8:H19">F8/E8*100</f>
        <v>100.02130142982199</v>
      </c>
      <c r="I8" s="28">
        <f aca="true" t="shared" si="2" ref="I8:I31">F8-D8</f>
        <v>-1342227</v>
      </c>
      <c r="J8" s="28">
        <f aca="true" t="shared" si="3" ref="J8:J31">F8-E8</f>
        <v>73</v>
      </c>
    </row>
    <row r="9" spans="1:10" ht="30">
      <c r="A9" s="18">
        <v>182</v>
      </c>
      <c r="B9" s="17" t="s">
        <v>19</v>
      </c>
      <c r="C9" s="20" t="s">
        <v>20</v>
      </c>
      <c r="D9" s="18">
        <v>500000</v>
      </c>
      <c r="E9" s="66">
        <v>118260</v>
      </c>
      <c r="F9" s="18">
        <v>118267</v>
      </c>
      <c r="G9" s="53">
        <f t="shared" si="0"/>
        <v>23.653399999999998</v>
      </c>
      <c r="H9" s="53">
        <f t="shared" si="1"/>
        <v>100.0059191611703</v>
      </c>
      <c r="I9" s="18">
        <f t="shared" si="2"/>
        <v>-381733</v>
      </c>
      <c r="J9" s="18">
        <f t="shared" si="3"/>
        <v>7</v>
      </c>
    </row>
    <row r="10" spans="1:10" ht="81.75" customHeight="1">
      <c r="A10" s="18">
        <v>182</v>
      </c>
      <c r="B10" s="17" t="s">
        <v>116</v>
      </c>
      <c r="C10" s="57" t="s">
        <v>117</v>
      </c>
      <c r="D10" s="18">
        <v>166000</v>
      </c>
      <c r="E10" s="66">
        <v>38550</v>
      </c>
      <c r="F10" s="18">
        <v>38556</v>
      </c>
      <c r="G10" s="53">
        <f t="shared" si="0"/>
        <v>23.226506024096384</v>
      </c>
      <c r="H10" s="53">
        <f t="shared" si="1"/>
        <v>100.01556420233464</v>
      </c>
      <c r="I10" s="18">
        <f t="shared" si="2"/>
        <v>-127444</v>
      </c>
      <c r="J10" s="18">
        <f t="shared" si="3"/>
        <v>6</v>
      </c>
    </row>
    <row r="11" spans="1:10" ht="120.75" customHeight="1">
      <c r="A11" s="58">
        <v>182</v>
      </c>
      <c r="B11" s="24" t="s">
        <v>118</v>
      </c>
      <c r="C11" s="57" t="s">
        <v>119</v>
      </c>
      <c r="D11" s="18">
        <v>3400</v>
      </c>
      <c r="E11" s="66">
        <v>380</v>
      </c>
      <c r="F11" s="18">
        <v>385</v>
      </c>
      <c r="G11" s="53">
        <f t="shared" si="0"/>
        <v>11.323529411764707</v>
      </c>
      <c r="H11" s="53">
        <f t="shared" si="1"/>
        <v>101.3157894736842</v>
      </c>
      <c r="I11" s="18">
        <f t="shared" si="2"/>
        <v>-3015</v>
      </c>
      <c r="J11" s="18">
        <f t="shared" si="3"/>
        <v>5</v>
      </c>
    </row>
    <row r="12" spans="1:10" ht="106.5" customHeight="1">
      <c r="A12" s="58">
        <v>182</v>
      </c>
      <c r="B12" s="24" t="s">
        <v>120</v>
      </c>
      <c r="C12" s="57" t="s">
        <v>121</v>
      </c>
      <c r="D12" s="18">
        <v>340500</v>
      </c>
      <c r="E12" s="66">
        <v>64740</v>
      </c>
      <c r="F12" s="18">
        <v>71801</v>
      </c>
      <c r="G12" s="53">
        <f t="shared" si="0"/>
        <v>21.08693098384728</v>
      </c>
      <c r="H12" s="53">
        <f t="shared" si="1"/>
        <v>110.90670373802905</v>
      </c>
      <c r="I12" s="18">
        <f t="shared" si="2"/>
        <v>-268699</v>
      </c>
      <c r="J12" s="18">
        <f t="shared" si="3"/>
        <v>7061</v>
      </c>
    </row>
    <row r="13" spans="1:10" ht="106.5" customHeight="1">
      <c r="A13" s="58">
        <v>182</v>
      </c>
      <c r="B13" s="24" t="s">
        <v>122</v>
      </c>
      <c r="C13" s="59" t="s">
        <v>123</v>
      </c>
      <c r="D13" s="18">
        <v>100</v>
      </c>
      <c r="E13" s="66">
        <v>0</v>
      </c>
      <c r="F13" s="18">
        <v>-7072</v>
      </c>
      <c r="G13" s="53">
        <f t="shared" si="0"/>
        <v>-7072</v>
      </c>
      <c r="H13" s="53" t="e">
        <f t="shared" si="1"/>
        <v>#DIV/0!</v>
      </c>
      <c r="I13" s="18">
        <f t="shared" si="2"/>
        <v>-7172</v>
      </c>
      <c r="J13" s="18">
        <f t="shared" si="3"/>
        <v>-7072</v>
      </c>
    </row>
    <row r="14" spans="1:10" ht="106.5" customHeight="1">
      <c r="A14" s="21">
        <v>182</v>
      </c>
      <c r="B14" s="19" t="s">
        <v>21</v>
      </c>
      <c r="C14" s="23" t="s">
        <v>22</v>
      </c>
      <c r="D14" s="21">
        <v>45000</v>
      </c>
      <c r="E14" s="67">
        <v>500</v>
      </c>
      <c r="F14" s="21">
        <v>507</v>
      </c>
      <c r="G14" s="53">
        <f t="shared" si="0"/>
        <v>1.1266666666666667</v>
      </c>
      <c r="H14" s="56">
        <f t="shared" si="1"/>
        <v>101.4</v>
      </c>
      <c r="I14" s="21">
        <f t="shared" si="2"/>
        <v>-44493</v>
      </c>
      <c r="J14" s="21">
        <f t="shared" si="3"/>
        <v>7</v>
      </c>
    </row>
    <row r="15" spans="1:10" ht="92.25" customHeight="1">
      <c r="A15" s="21">
        <v>182</v>
      </c>
      <c r="B15" s="19" t="s">
        <v>126</v>
      </c>
      <c r="C15" s="25" t="s">
        <v>127</v>
      </c>
      <c r="D15" s="21">
        <v>135000</v>
      </c>
      <c r="E15" s="67">
        <v>48980</v>
      </c>
      <c r="F15" s="21">
        <v>48985</v>
      </c>
      <c r="G15" s="53">
        <f t="shared" si="0"/>
        <v>36.285185185185185</v>
      </c>
      <c r="H15" s="38">
        <f t="shared" si="1"/>
        <v>100.01020824826459</v>
      </c>
      <c r="I15" s="21">
        <f t="shared" si="2"/>
        <v>-86015</v>
      </c>
      <c r="J15" s="21">
        <f t="shared" si="3"/>
        <v>5</v>
      </c>
    </row>
    <row r="16" spans="1:10" ht="90.75" thickBot="1">
      <c r="A16" s="21">
        <v>182</v>
      </c>
      <c r="B16" s="19" t="s">
        <v>128</v>
      </c>
      <c r="C16" s="25" t="s">
        <v>129</v>
      </c>
      <c r="D16" s="21">
        <v>90000</v>
      </c>
      <c r="E16" s="67">
        <v>30620</v>
      </c>
      <c r="F16" s="21">
        <v>30621</v>
      </c>
      <c r="G16" s="38">
        <f t="shared" si="0"/>
        <v>34.02333333333333</v>
      </c>
      <c r="H16" s="38">
        <f t="shared" si="1"/>
        <v>100.0032658393207</v>
      </c>
      <c r="I16" s="21">
        <f t="shared" si="2"/>
        <v>-59379</v>
      </c>
      <c r="J16" s="21">
        <f t="shared" si="3"/>
        <v>1</v>
      </c>
    </row>
    <row r="17" spans="1:10" ht="36" customHeight="1">
      <c r="A17" s="21">
        <v>182</v>
      </c>
      <c r="B17" s="24" t="s">
        <v>23</v>
      </c>
      <c r="C17" s="27" t="s">
        <v>24</v>
      </c>
      <c r="D17" s="21">
        <v>40000</v>
      </c>
      <c r="E17" s="67">
        <v>18500</v>
      </c>
      <c r="F17" s="21">
        <v>18540</v>
      </c>
      <c r="G17" s="38">
        <f t="shared" si="0"/>
        <v>46.35</v>
      </c>
      <c r="H17" s="38">
        <f t="shared" si="1"/>
        <v>100.21621621621621</v>
      </c>
      <c r="I17" s="21">
        <f t="shared" si="2"/>
        <v>-21460</v>
      </c>
      <c r="J17" s="21">
        <f t="shared" si="3"/>
        <v>40</v>
      </c>
    </row>
    <row r="18" spans="1:10" ht="30">
      <c r="A18" s="21">
        <v>182</v>
      </c>
      <c r="B18" s="24" t="s">
        <v>25</v>
      </c>
      <c r="C18" s="26" t="s">
        <v>26</v>
      </c>
      <c r="D18" s="21">
        <v>340000</v>
      </c>
      <c r="E18" s="67">
        <v>14970</v>
      </c>
      <c r="F18" s="21">
        <v>14978</v>
      </c>
      <c r="G18" s="38">
        <f t="shared" si="0"/>
        <v>4.405294117647059</v>
      </c>
      <c r="H18" s="38">
        <f t="shared" si="1"/>
        <v>100.05344021376087</v>
      </c>
      <c r="I18" s="21">
        <f t="shared" si="2"/>
        <v>-325022</v>
      </c>
      <c r="J18" s="21">
        <f t="shared" si="3"/>
        <v>8</v>
      </c>
    </row>
    <row r="19" spans="1:10" ht="55.5" customHeight="1" hidden="1">
      <c r="A19" s="21">
        <v>182</v>
      </c>
      <c r="B19" s="21" t="s">
        <v>27</v>
      </c>
      <c r="C19" s="7" t="s">
        <v>28</v>
      </c>
      <c r="D19" s="21">
        <v>0</v>
      </c>
      <c r="E19" s="67">
        <v>0</v>
      </c>
      <c r="F19" s="21">
        <v>0</v>
      </c>
      <c r="G19" s="38" t="e">
        <f t="shared" si="0"/>
        <v>#DIV/0!</v>
      </c>
      <c r="H19" s="38" t="e">
        <f t="shared" si="1"/>
        <v>#DIV/0!</v>
      </c>
      <c r="I19" s="21">
        <f t="shared" si="2"/>
        <v>0</v>
      </c>
      <c r="J19" s="21">
        <f t="shared" si="3"/>
        <v>0</v>
      </c>
    </row>
    <row r="20" spans="1:10" ht="90">
      <c r="A20" s="21">
        <v>707</v>
      </c>
      <c r="B20" s="21" t="s">
        <v>29</v>
      </c>
      <c r="C20" s="20" t="s">
        <v>30</v>
      </c>
      <c r="D20" s="21">
        <v>25000</v>
      </c>
      <c r="E20" s="67">
        <v>7200</v>
      </c>
      <c r="F20" s="21">
        <v>7205</v>
      </c>
      <c r="G20" s="38">
        <f>F20/D20*100</f>
        <v>28.82</v>
      </c>
      <c r="H20" s="38" t="s">
        <v>107</v>
      </c>
      <c r="I20" s="21">
        <f t="shared" si="2"/>
        <v>-17795</v>
      </c>
      <c r="J20" s="21">
        <f t="shared" si="3"/>
        <v>5</v>
      </c>
    </row>
    <row r="21" spans="1:10" ht="165" hidden="1">
      <c r="A21" s="21">
        <v>707</v>
      </c>
      <c r="B21" s="21" t="s">
        <v>89</v>
      </c>
      <c r="C21" s="20" t="s">
        <v>90</v>
      </c>
      <c r="D21" s="21">
        <v>0</v>
      </c>
      <c r="E21" s="67">
        <v>0</v>
      </c>
      <c r="F21" s="21">
        <v>0</v>
      </c>
      <c r="G21" s="31"/>
      <c r="H21" s="31">
        <v>0</v>
      </c>
      <c r="I21" s="21">
        <v>0</v>
      </c>
      <c r="J21" s="21">
        <v>0</v>
      </c>
    </row>
    <row r="22" spans="1:10" ht="28.5">
      <c r="A22" s="6"/>
      <c r="B22" s="6"/>
      <c r="C22" s="29" t="s">
        <v>31</v>
      </c>
      <c r="D22" s="28">
        <f>D23+D24+D26+D28+D25+D30+D29+D31+D32</f>
        <v>508100</v>
      </c>
      <c r="E22" s="28">
        <f>E23+E24+E26+E28+E25+E30+E29+E31+E32</f>
        <v>132040</v>
      </c>
      <c r="F22" s="28">
        <f>F23+F24+F26+F28+F25+F30+F29+F31+F32</f>
        <v>162046</v>
      </c>
      <c r="G22" s="31">
        <f aca="true" t="shared" si="4" ref="G22:G31">F22/D22*100</f>
        <v>31.89254083841763</v>
      </c>
      <c r="H22" s="31">
        <f aca="true" t="shared" si="5" ref="H22:H31">F22/E22*100</f>
        <v>122.72493183883672</v>
      </c>
      <c r="I22" s="28">
        <f t="shared" si="2"/>
        <v>-346054</v>
      </c>
      <c r="J22" s="28">
        <f t="shared" si="3"/>
        <v>30006</v>
      </c>
    </row>
    <row r="23" spans="1:10" ht="151.5" customHeight="1" hidden="1">
      <c r="A23" s="21">
        <v>707</v>
      </c>
      <c r="B23" s="21" t="s">
        <v>97</v>
      </c>
      <c r="C23" s="20" t="s">
        <v>32</v>
      </c>
      <c r="D23" s="21">
        <v>0</v>
      </c>
      <c r="E23" s="67">
        <v>0</v>
      </c>
      <c r="F23" s="21">
        <v>0</v>
      </c>
      <c r="G23" s="38" t="e">
        <f t="shared" si="4"/>
        <v>#DIV/0!</v>
      </c>
      <c r="H23" s="38" t="e">
        <f t="shared" si="5"/>
        <v>#DIV/0!</v>
      </c>
      <c r="I23" s="21">
        <f t="shared" si="2"/>
        <v>0</v>
      </c>
      <c r="J23" s="21">
        <f t="shared" si="3"/>
        <v>0</v>
      </c>
    </row>
    <row r="24" spans="1:10" ht="180">
      <c r="A24" s="21">
        <v>707</v>
      </c>
      <c r="B24" s="21" t="s">
        <v>33</v>
      </c>
      <c r="C24" s="20" t="s">
        <v>34</v>
      </c>
      <c r="D24" s="21">
        <v>8100</v>
      </c>
      <c r="E24" s="67">
        <v>1350</v>
      </c>
      <c r="F24" s="21">
        <v>1350</v>
      </c>
      <c r="G24" s="38">
        <f t="shared" si="4"/>
        <v>16.666666666666664</v>
      </c>
      <c r="H24" s="38">
        <f t="shared" si="5"/>
        <v>100</v>
      </c>
      <c r="I24" s="21">
        <f t="shared" si="2"/>
        <v>-6750</v>
      </c>
      <c r="J24" s="21">
        <f t="shared" si="3"/>
        <v>0</v>
      </c>
    </row>
    <row r="25" spans="1:10" ht="240" hidden="1">
      <c r="A25" s="21">
        <v>707</v>
      </c>
      <c r="B25" s="21" t="s">
        <v>105</v>
      </c>
      <c r="C25" s="54" t="s">
        <v>106</v>
      </c>
      <c r="D25" s="21">
        <v>0</v>
      </c>
      <c r="E25" s="67">
        <v>0</v>
      </c>
      <c r="F25" s="21">
        <v>0</v>
      </c>
      <c r="G25" s="38" t="e">
        <f t="shared" si="4"/>
        <v>#DIV/0!</v>
      </c>
      <c r="H25" s="38" t="e">
        <f t="shared" si="5"/>
        <v>#DIV/0!</v>
      </c>
      <c r="I25" s="21">
        <f t="shared" si="2"/>
        <v>0</v>
      </c>
      <c r="J25" s="21">
        <f t="shared" si="3"/>
        <v>0</v>
      </c>
    </row>
    <row r="26" spans="1:10" ht="195" hidden="1">
      <c r="A26" s="21">
        <v>707</v>
      </c>
      <c r="B26" s="21" t="s">
        <v>111</v>
      </c>
      <c r="C26" s="26" t="s">
        <v>112</v>
      </c>
      <c r="D26" s="21">
        <v>0</v>
      </c>
      <c r="E26" s="67">
        <v>0</v>
      </c>
      <c r="F26" s="21">
        <v>0</v>
      </c>
      <c r="G26" s="38" t="e">
        <f t="shared" si="4"/>
        <v>#DIV/0!</v>
      </c>
      <c r="H26" s="38" t="e">
        <f t="shared" si="5"/>
        <v>#DIV/0!</v>
      </c>
      <c r="I26" s="21">
        <f t="shared" si="2"/>
        <v>0</v>
      </c>
      <c r="J26" s="21">
        <f t="shared" si="3"/>
        <v>0</v>
      </c>
    </row>
    <row r="27" spans="1:10" ht="240" hidden="1">
      <c r="A27" s="21">
        <v>707</v>
      </c>
      <c r="B27" s="55" t="s">
        <v>105</v>
      </c>
      <c r="C27" s="55" t="s">
        <v>106</v>
      </c>
      <c r="D27" s="21">
        <v>0</v>
      </c>
      <c r="E27" s="67">
        <v>0</v>
      </c>
      <c r="F27" s="21">
        <v>0</v>
      </c>
      <c r="G27" s="38" t="e">
        <f t="shared" si="4"/>
        <v>#DIV/0!</v>
      </c>
      <c r="H27" s="38" t="e">
        <f t="shared" si="5"/>
        <v>#DIV/0!</v>
      </c>
      <c r="I27" s="21">
        <f t="shared" si="2"/>
        <v>0</v>
      </c>
      <c r="J27" s="21">
        <f t="shared" si="3"/>
        <v>0</v>
      </c>
    </row>
    <row r="28" spans="1:10" ht="105" hidden="1">
      <c r="A28" s="21">
        <v>707</v>
      </c>
      <c r="B28" s="21" t="s">
        <v>113</v>
      </c>
      <c r="C28" s="20" t="s">
        <v>35</v>
      </c>
      <c r="D28" s="21">
        <v>0</v>
      </c>
      <c r="E28" s="67">
        <v>0</v>
      </c>
      <c r="F28" s="21">
        <v>0</v>
      </c>
      <c r="G28" s="38" t="e">
        <f t="shared" si="4"/>
        <v>#DIV/0!</v>
      </c>
      <c r="H28" s="38" t="e">
        <f t="shared" si="5"/>
        <v>#DIV/0!</v>
      </c>
      <c r="I28" s="21">
        <f t="shared" si="2"/>
        <v>0</v>
      </c>
      <c r="J28" s="21">
        <f t="shared" si="3"/>
        <v>0</v>
      </c>
    </row>
    <row r="29" spans="1:10" ht="184.5" customHeight="1">
      <c r="A29" s="21">
        <v>707</v>
      </c>
      <c r="B29" s="21" t="s">
        <v>142</v>
      </c>
      <c r="C29" s="20" t="s">
        <v>143</v>
      </c>
      <c r="D29" s="21">
        <v>500000</v>
      </c>
      <c r="E29" s="67">
        <v>130690</v>
      </c>
      <c r="F29" s="21">
        <v>130696</v>
      </c>
      <c r="G29" s="38">
        <f t="shared" si="4"/>
        <v>26.139200000000002</v>
      </c>
      <c r="H29" s="38">
        <f t="shared" si="5"/>
        <v>100.00459101691024</v>
      </c>
      <c r="I29" s="21">
        <f t="shared" si="2"/>
        <v>-369304</v>
      </c>
      <c r="J29" s="21">
        <f t="shared" si="3"/>
        <v>6</v>
      </c>
    </row>
    <row r="30" spans="1:10" ht="60" hidden="1">
      <c r="A30" s="21">
        <v>707</v>
      </c>
      <c r="B30" s="21" t="s">
        <v>130</v>
      </c>
      <c r="C30" s="20" t="s">
        <v>131</v>
      </c>
      <c r="D30" s="21">
        <v>0</v>
      </c>
      <c r="E30" s="67">
        <v>0</v>
      </c>
      <c r="F30" s="21">
        <v>0</v>
      </c>
      <c r="G30" s="38" t="e">
        <f t="shared" si="4"/>
        <v>#DIV/0!</v>
      </c>
      <c r="H30" s="38" t="e">
        <f t="shared" si="5"/>
        <v>#DIV/0!</v>
      </c>
      <c r="I30" s="21">
        <f t="shared" si="2"/>
        <v>0</v>
      </c>
      <c r="J30" s="21">
        <f t="shared" si="3"/>
        <v>0</v>
      </c>
    </row>
    <row r="31" spans="1:10" ht="240" hidden="1">
      <c r="A31" s="21">
        <v>707</v>
      </c>
      <c r="B31" s="55" t="s">
        <v>105</v>
      </c>
      <c r="C31" s="55" t="s">
        <v>132</v>
      </c>
      <c r="D31" s="21">
        <v>0</v>
      </c>
      <c r="E31" s="67">
        <v>0</v>
      </c>
      <c r="F31" s="21">
        <v>0</v>
      </c>
      <c r="G31" s="38" t="e">
        <f t="shared" si="4"/>
        <v>#DIV/0!</v>
      </c>
      <c r="H31" s="38" t="e">
        <f t="shared" si="5"/>
        <v>#DIV/0!</v>
      </c>
      <c r="I31" s="21">
        <f t="shared" si="2"/>
        <v>0</v>
      </c>
      <c r="J31" s="21">
        <f t="shared" si="3"/>
        <v>0</v>
      </c>
    </row>
    <row r="32" spans="1:10" ht="60">
      <c r="A32" s="21">
        <v>707</v>
      </c>
      <c r="B32" s="21" t="s">
        <v>141</v>
      </c>
      <c r="C32" s="71" t="s">
        <v>131</v>
      </c>
      <c r="D32" s="21">
        <v>0</v>
      </c>
      <c r="E32" s="67">
        <v>0</v>
      </c>
      <c r="F32" s="21">
        <v>30000</v>
      </c>
      <c r="G32" s="38"/>
      <c r="H32" s="38"/>
      <c r="I32" s="21">
        <v>0</v>
      </c>
      <c r="J32" s="21">
        <f>F32-E32</f>
        <v>30000</v>
      </c>
    </row>
    <row r="33" spans="1:10" ht="99.75">
      <c r="A33" s="28">
        <v>707</v>
      </c>
      <c r="B33" s="28" t="s">
        <v>98</v>
      </c>
      <c r="C33" s="30" t="s">
        <v>96</v>
      </c>
      <c r="D33" s="28">
        <v>0</v>
      </c>
      <c r="E33" s="65">
        <v>0</v>
      </c>
      <c r="F33" s="28">
        <v>0</v>
      </c>
      <c r="G33" s="31"/>
      <c r="H33" s="31"/>
      <c r="I33" s="28">
        <f>F33-D33</f>
        <v>0</v>
      </c>
      <c r="J33" s="28">
        <f>F33-E33</f>
        <v>0</v>
      </c>
    </row>
    <row r="34" spans="1:10" ht="28.5">
      <c r="A34" s="28">
        <v>707</v>
      </c>
      <c r="B34" s="28" t="s">
        <v>36</v>
      </c>
      <c r="C34" s="30" t="s">
        <v>37</v>
      </c>
      <c r="D34" s="28">
        <v>9296600</v>
      </c>
      <c r="E34" s="65">
        <v>2181758</v>
      </c>
      <c r="F34" s="28">
        <v>2181758</v>
      </c>
      <c r="G34" s="31">
        <f>F34/D34*100</f>
        <v>23.468343265279778</v>
      </c>
      <c r="H34" s="31">
        <f>F34/E34*100</f>
        <v>100</v>
      </c>
      <c r="I34" s="28">
        <f>F34-D34</f>
        <v>-7114842</v>
      </c>
      <c r="J34" s="28">
        <f>F34-E34</f>
        <v>0</v>
      </c>
    </row>
    <row r="35" spans="1:10" ht="42.75">
      <c r="A35" s="21"/>
      <c r="B35" s="21"/>
      <c r="C35" s="30" t="s">
        <v>38</v>
      </c>
      <c r="D35" s="28">
        <f>D8+D22+D32</f>
        <v>2193100</v>
      </c>
      <c r="E35" s="28">
        <f>E8+E22</f>
        <v>474740</v>
      </c>
      <c r="F35" s="28">
        <f>F8+F22</f>
        <v>504819</v>
      </c>
      <c r="G35" s="31">
        <f>F35/D35*100</f>
        <v>23.018512607724226</v>
      </c>
      <c r="H35" s="31">
        <f>F35/E35*100</f>
        <v>106.3358891182542</v>
      </c>
      <c r="I35" s="28">
        <f>F35-D35</f>
        <v>-1688281</v>
      </c>
      <c r="J35" s="28">
        <f>F35-E35</f>
        <v>30079</v>
      </c>
    </row>
    <row r="36" spans="1:10" ht="15">
      <c r="A36" s="21"/>
      <c r="B36" s="21"/>
      <c r="C36" s="28" t="s">
        <v>39</v>
      </c>
      <c r="D36" s="28">
        <f>D34+D35</f>
        <v>11489700</v>
      </c>
      <c r="E36" s="65">
        <f>E34+E35</f>
        <v>2656498</v>
      </c>
      <c r="F36" s="28">
        <f>F34+F35+F33</f>
        <v>2686577</v>
      </c>
      <c r="G36" s="31">
        <f>F36/D36*100</f>
        <v>23.382481701001765</v>
      </c>
      <c r="H36" s="31">
        <f>F36/E36*100</f>
        <v>101.13228016734814</v>
      </c>
      <c r="I36" s="28">
        <f>F36-D36</f>
        <v>-8803123</v>
      </c>
      <c r="J36" s="28">
        <f>F36-E36</f>
        <v>30079</v>
      </c>
    </row>
  </sheetData>
  <sheetProtection/>
  <mergeCells count="4">
    <mergeCell ref="A7:B7"/>
    <mergeCell ref="I1:J3"/>
    <mergeCell ref="B4:I4"/>
    <mergeCell ref="A5:J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H1" sqref="H1:I3"/>
    </sheetView>
  </sheetViews>
  <sheetFormatPr defaultColWidth="9.140625" defaultRowHeight="12.75"/>
  <cols>
    <col min="1" max="1" width="13.140625" style="0" customWidth="1"/>
    <col min="2" max="2" width="25.8515625" style="0" customWidth="1"/>
    <col min="3" max="3" width="14.7109375" style="0" customWidth="1"/>
    <col min="4" max="4" width="11.8515625" style="0" customWidth="1"/>
    <col min="5" max="5" width="12.7109375" style="0" customWidth="1"/>
    <col min="6" max="6" width="10.7109375" style="0" customWidth="1"/>
    <col min="7" max="7" width="11.57421875" style="0" customWidth="1"/>
    <col min="8" max="9" width="12.7109375" style="0" customWidth="1"/>
  </cols>
  <sheetData>
    <row r="1" spans="8:9" ht="12.75" customHeight="1">
      <c r="H1" s="78" t="s">
        <v>151</v>
      </c>
      <c r="I1" s="78"/>
    </row>
    <row r="2" spans="8:9" ht="12.75">
      <c r="H2" s="78"/>
      <c r="I2" s="78"/>
    </row>
    <row r="3" spans="8:9" ht="12.75">
      <c r="H3" s="78"/>
      <c r="I3" s="78"/>
    </row>
    <row r="4" spans="2:8" ht="15">
      <c r="B4" s="80" t="s">
        <v>0</v>
      </c>
      <c r="C4" s="80"/>
      <c r="D4" s="80"/>
      <c r="E4" s="80"/>
      <c r="F4" s="80"/>
      <c r="G4" s="80"/>
      <c r="H4" s="80"/>
    </row>
    <row r="5" spans="1:9" ht="28.5" customHeight="1">
      <c r="A5" s="81" t="s">
        <v>144</v>
      </c>
      <c r="B5" s="82"/>
      <c r="C5" s="82"/>
      <c r="D5" s="82"/>
      <c r="E5" s="82"/>
      <c r="F5" s="82"/>
      <c r="G5" s="82"/>
      <c r="H5" s="82"/>
      <c r="I5" s="82"/>
    </row>
    <row r="6" ht="12.75">
      <c r="I6" t="s">
        <v>40</v>
      </c>
    </row>
    <row r="7" spans="1:9" ht="105" customHeight="1" thickBot="1">
      <c r="A7" s="7" t="s">
        <v>41</v>
      </c>
      <c r="B7" s="16" t="s">
        <v>42</v>
      </c>
      <c r="C7" s="7" t="s">
        <v>138</v>
      </c>
      <c r="D7" s="7" t="s">
        <v>15</v>
      </c>
      <c r="E7" s="7" t="s">
        <v>139</v>
      </c>
      <c r="F7" s="7" t="s">
        <v>3</v>
      </c>
      <c r="G7" s="7" t="s">
        <v>140</v>
      </c>
      <c r="H7" s="7" t="s">
        <v>16</v>
      </c>
      <c r="I7" s="7" t="s">
        <v>17</v>
      </c>
    </row>
    <row r="8" spans="1:9" ht="33" customHeight="1" thickBot="1">
      <c r="A8" s="34" t="s">
        <v>48</v>
      </c>
      <c r="B8" s="33" t="s">
        <v>43</v>
      </c>
      <c r="C8" s="21">
        <v>8000</v>
      </c>
      <c r="D8" s="21">
        <v>500</v>
      </c>
      <c r="E8" s="21">
        <v>500</v>
      </c>
      <c r="F8" s="38">
        <v>0</v>
      </c>
      <c r="G8" s="38">
        <v>0</v>
      </c>
      <c r="H8" s="21">
        <f aca="true" t="shared" si="0" ref="H8:H29">E8-C8</f>
        <v>-7500</v>
      </c>
      <c r="I8" s="21">
        <f aca="true" t="shared" si="1" ref="I8:I30">E8-D8</f>
        <v>0</v>
      </c>
    </row>
    <row r="9" spans="1:9" ht="75" customHeight="1" thickBot="1">
      <c r="A9" s="34" t="s">
        <v>109</v>
      </c>
      <c r="B9" s="33" t="s">
        <v>110</v>
      </c>
      <c r="C9" s="21">
        <v>747300</v>
      </c>
      <c r="D9" s="21">
        <v>150000</v>
      </c>
      <c r="E9" s="21">
        <v>139618</v>
      </c>
      <c r="F9" s="38">
        <f>E9/C9*100</f>
        <v>18.682992104911015</v>
      </c>
      <c r="G9" s="38">
        <f>E9/D9*100</f>
        <v>93.07866666666666</v>
      </c>
      <c r="H9" s="21">
        <f t="shared" si="0"/>
        <v>-607682</v>
      </c>
      <c r="I9" s="21">
        <f t="shared" si="1"/>
        <v>-10382</v>
      </c>
    </row>
    <row r="10" spans="1:9" ht="48" customHeight="1" thickBot="1">
      <c r="A10" s="34" t="s">
        <v>49</v>
      </c>
      <c r="B10" s="33" t="s">
        <v>44</v>
      </c>
      <c r="C10" s="21">
        <v>1710100</v>
      </c>
      <c r="D10" s="21">
        <v>410100</v>
      </c>
      <c r="E10" s="21">
        <v>390977</v>
      </c>
      <c r="F10" s="38">
        <f aca="true" t="shared" si="2" ref="F10:F19">E10/C10*100</f>
        <v>22.862815040056137</v>
      </c>
      <c r="G10" s="38">
        <f aca="true" t="shared" si="3" ref="G10:G24">E10/D10*100</f>
        <v>95.33699097781029</v>
      </c>
      <c r="H10" s="21">
        <f t="shared" si="0"/>
        <v>-1319123</v>
      </c>
      <c r="I10" s="21">
        <f t="shared" si="1"/>
        <v>-19123</v>
      </c>
    </row>
    <row r="11" spans="1:9" ht="45.75" thickBot="1">
      <c r="A11" s="34" t="s">
        <v>50</v>
      </c>
      <c r="B11" s="33" t="s">
        <v>45</v>
      </c>
      <c r="C11" s="21">
        <v>1306400</v>
      </c>
      <c r="D11" s="21">
        <v>313250</v>
      </c>
      <c r="E11" s="21">
        <v>310239</v>
      </c>
      <c r="F11" s="38">
        <f t="shared" si="2"/>
        <v>23.74762706674832</v>
      </c>
      <c r="G11" s="38">
        <f t="shared" si="3"/>
        <v>99.03878691141261</v>
      </c>
      <c r="H11" s="21">
        <f t="shared" si="0"/>
        <v>-996161</v>
      </c>
      <c r="I11" s="21">
        <f t="shared" si="1"/>
        <v>-3011</v>
      </c>
    </row>
    <row r="12" spans="1:9" ht="30.75" thickBot="1">
      <c r="A12" s="34" t="s">
        <v>114</v>
      </c>
      <c r="B12" s="33" t="s">
        <v>115</v>
      </c>
      <c r="C12" s="21">
        <v>0</v>
      </c>
      <c r="D12" s="21">
        <v>0</v>
      </c>
      <c r="E12" s="21">
        <v>0</v>
      </c>
      <c r="F12" s="38">
        <v>0</v>
      </c>
      <c r="G12" s="38">
        <v>0</v>
      </c>
      <c r="H12" s="21">
        <f t="shared" si="0"/>
        <v>0</v>
      </c>
      <c r="I12" s="21">
        <f t="shared" si="1"/>
        <v>0</v>
      </c>
    </row>
    <row r="13" spans="1:9" ht="31.5" customHeight="1" thickBot="1">
      <c r="A13" s="34" t="s">
        <v>93</v>
      </c>
      <c r="B13" s="33" t="s">
        <v>46</v>
      </c>
      <c r="C13" s="21">
        <v>15000</v>
      </c>
      <c r="D13" s="21">
        <v>0</v>
      </c>
      <c r="E13" s="21">
        <v>0</v>
      </c>
      <c r="F13" s="38">
        <f t="shared" si="2"/>
        <v>0</v>
      </c>
      <c r="G13" s="38" t="e">
        <f t="shared" si="3"/>
        <v>#DIV/0!</v>
      </c>
      <c r="H13" s="21">
        <f t="shared" si="0"/>
        <v>-15000</v>
      </c>
      <c r="I13" s="21">
        <f t="shared" si="1"/>
        <v>0</v>
      </c>
    </row>
    <row r="14" spans="1:9" ht="45.75" thickBot="1">
      <c r="A14" s="34" t="s">
        <v>91</v>
      </c>
      <c r="B14" s="33" t="s">
        <v>47</v>
      </c>
      <c r="C14" s="21">
        <v>271200</v>
      </c>
      <c r="D14" s="21">
        <v>20000</v>
      </c>
      <c r="E14" s="21">
        <v>20000</v>
      </c>
      <c r="F14" s="38">
        <f t="shared" si="2"/>
        <v>7.374631268436578</v>
      </c>
      <c r="G14" s="38">
        <f t="shared" si="3"/>
        <v>100</v>
      </c>
      <c r="H14" s="21">
        <f t="shared" si="0"/>
        <v>-251200</v>
      </c>
      <c r="I14" s="21">
        <f t="shared" si="1"/>
        <v>0</v>
      </c>
    </row>
    <row r="15" spans="1:9" ht="25.5" customHeight="1" thickBot="1">
      <c r="A15" s="34" t="s">
        <v>52</v>
      </c>
      <c r="B15" s="33" t="s">
        <v>51</v>
      </c>
      <c r="C15" s="21">
        <v>148600</v>
      </c>
      <c r="D15" s="21">
        <v>28500</v>
      </c>
      <c r="E15" s="21">
        <v>26872</v>
      </c>
      <c r="F15" s="38">
        <f t="shared" si="2"/>
        <v>18.08344549125168</v>
      </c>
      <c r="G15" s="38">
        <f t="shared" si="3"/>
        <v>94.2877192982456</v>
      </c>
      <c r="H15" s="21">
        <f t="shared" si="0"/>
        <v>-121728</v>
      </c>
      <c r="I15" s="21">
        <f t="shared" si="1"/>
        <v>-1628</v>
      </c>
    </row>
    <row r="16" spans="1:9" ht="30.75" hidden="1" thickBot="1">
      <c r="A16" s="34" t="s">
        <v>53</v>
      </c>
      <c r="B16" s="33" t="s">
        <v>95</v>
      </c>
      <c r="C16" s="21">
        <v>0</v>
      </c>
      <c r="D16" s="21">
        <v>0</v>
      </c>
      <c r="E16" s="21">
        <v>0</v>
      </c>
      <c r="F16" s="38">
        <v>0</v>
      </c>
      <c r="G16" s="38">
        <v>0</v>
      </c>
      <c r="H16" s="21">
        <f t="shared" si="0"/>
        <v>0</v>
      </c>
      <c r="I16" s="21">
        <f t="shared" si="1"/>
        <v>0</v>
      </c>
    </row>
    <row r="17" spans="1:9" ht="30.75" thickBot="1">
      <c r="A17" s="34" t="s">
        <v>54</v>
      </c>
      <c r="B17" s="33" t="s">
        <v>94</v>
      </c>
      <c r="C17" s="21">
        <v>1475800</v>
      </c>
      <c r="D17" s="21">
        <v>460350</v>
      </c>
      <c r="E17" s="21">
        <v>456027</v>
      </c>
      <c r="F17" s="38">
        <f t="shared" si="2"/>
        <v>30.900325247323483</v>
      </c>
      <c r="G17" s="38">
        <f t="shared" si="3"/>
        <v>99.06093189964157</v>
      </c>
      <c r="H17" s="21">
        <f t="shared" si="0"/>
        <v>-1019773</v>
      </c>
      <c r="I17" s="21">
        <f t="shared" si="1"/>
        <v>-4323</v>
      </c>
    </row>
    <row r="18" spans="1:9" ht="75.75" thickBot="1">
      <c r="A18" s="34" t="s">
        <v>56</v>
      </c>
      <c r="B18" s="33" t="s">
        <v>55</v>
      </c>
      <c r="C18" s="21">
        <v>700</v>
      </c>
      <c r="D18" s="21">
        <v>0</v>
      </c>
      <c r="E18" s="21">
        <v>0</v>
      </c>
      <c r="F18" s="38">
        <v>0</v>
      </c>
      <c r="G18" s="38">
        <v>0</v>
      </c>
      <c r="H18" s="21">
        <f t="shared" si="0"/>
        <v>-700</v>
      </c>
      <c r="I18" s="21">
        <f t="shared" si="1"/>
        <v>0</v>
      </c>
    </row>
    <row r="19" spans="1:9" ht="27" customHeight="1" thickBot="1">
      <c r="A19" s="34" t="s">
        <v>124</v>
      </c>
      <c r="B19" s="33" t="s">
        <v>100</v>
      </c>
      <c r="C19" s="21">
        <v>120000</v>
      </c>
      <c r="D19" s="21">
        <v>18000</v>
      </c>
      <c r="E19" s="21">
        <v>17605</v>
      </c>
      <c r="F19" s="38">
        <f t="shared" si="2"/>
        <v>14.670833333333333</v>
      </c>
      <c r="G19" s="38">
        <f t="shared" si="3"/>
        <v>97.80555555555556</v>
      </c>
      <c r="H19" s="21">
        <f t="shared" si="0"/>
        <v>-102395</v>
      </c>
      <c r="I19" s="21">
        <f t="shared" si="1"/>
        <v>-395</v>
      </c>
    </row>
    <row r="20" spans="1:9" ht="22.5" customHeight="1" thickBot="1">
      <c r="A20" s="34" t="s">
        <v>99</v>
      </c>
      <c r="B20" s="33" t="s">
        <v>125</v>
      </c>
      <c r="C20" s="21">
        <v>1042600</v>
      </c>
      <c r="D20" s="21">
        <v>200000</v>
      </c>
      <c r="E20" s="21">
        <v>199905</v>
      </c>
      <c r="F20" s="38">
        <f aca="true" t="shared" si="4" ref="F20:F28">E20/C20*100</f>
        <v>19.17370036447343</v>
      </c>
      <c r="G20" s="38">
        <f t="shared" si="3"/>
        <v>99.9525</v>
      </c>
      <c r="H20" s="21">
        <f t="shared" si="0"/>
        <v>-842695</v>
      </c>
      <c r="I20" s="21">
        <f t="shared" si="1"/>
        <v>-95</v>
      </c>
    </row>
    <row r="21" spans="1:9" ht="35.25" customHeight="1" hidden="1" thickBot="1">
      <c r="A21" s="34" t="s">
        <v>101</v>
      </c>
      <c r="B21" s="33" t="s">
        <v>102</v>
      </c>
      <c r="C21" s="21">
        <v>0</v>
      </c>
      <c r="D21" s="21"/>
      <c r="E21" s="21"/>
      <c r="F21" s="38">
        <v>0</v>
      </c>
      <c r="G21" s="38">
        <v>0</v>
      </c>
      <c r="H21" s="21">
        <f t="shared" si="0"/>
        <v>0</v>
      </c>
      <c r="I21" s="21">
        <f t="shared" si="1"/>
        <v>0</v>
      </c>
    </row>
    <row r="22" spans="1:9" ht="15.75" thickBot="1">
      <c r="A22" s="34" t="s">
        <v>58</v>
      </c>
      <c r="B22" s="33" t="s">
        <v>57</v>
      </c>
      <c r="C22" s="21">
        <v>700000</v>
      </c>
      <c r="D22" s="21">
        <v>0</v>
      </c>
      <c r="E22" s="21">
        <v>0</v>
      </c>
      <c r="F22" s="38">
        <f t="shared" si="4"/>
        <v>0</v>
      </c>
      <c r="G22" s="38" t="e">
        <f t="shared" si="3"/>
        <v>#DIV/0!</v>
      </c>
      <c r="H22" s="21">
        <f t="shared" si="0"/>
        <v>-700000</v>
      </c>
      <c r="I22" s="21">
        <f t="shared" si="1"/>
        <v>0</v>
      </c>
    </row>
    <row r="23" spans="1:9" ht="7.5" customHeight="1" hidden="1" thickBot="1">
      <c r="A23" s="34" t="s">
        <v>103</v>
      </c>
      <c r="B23" s="33" t="s">
        <v>104</v>
      </c>
      <c r="C23" s="21">
        <v>0</v>
      </c>
      <c r="D23" s="21"/>
      <c r="E23" s="21"/>
      <c r="F23" s="38">
        <v>0</v>
      </c>
      <c r="G23" s="38" t="e">
        <f t="shared" si="3"/>
        <v>#DIV/0!</v>
      </c>
      <c r="H23" s="21">
        <f t="shared" si="0"/>
        <v>0</v>
      </c>
      <c r="I23" s="21">
        <f t="shared" si="1"/>
        <v>0</v>
      </c>
    </row>
    <row r="24" spans="1:9" ht="18" customHeight="1" thickBot="1">
      <c r="A24" s="34" t="s">
        <v>60</v>
      </c>
      <c r="B24" s="33" t="s">
        <v>59</v>
      </c>
      <c r="C24" s="21">
        <v>460000</v>
      </c>
      <c r="D24" s="21">
        <v>110000</v>
      </c>
      <c r="E24" s="21">
        <v>102226</v>
      </c>
      <c r="F24" s="38">
        <f t="shared" si="4"/>
        <v>22.22304347826087</v>
      </c>
      <c r="G24" s="38">
        <f t="shared" si="3"/>
        <v>92.93272727272728</v>
      </c>
      <c r="H24" s="21">
        <f t="shared" si="0"/>
        <v>-357774</v>
      </c>
      <c r="I24" s="21">
        <f t="shared" si="1"/>
        <v>-7774</v>
      </c>
    </row>
    <row r="25" spans="1:9" ht="15.75" thickBot="1">
      <c r="A25" s="34" t="s">
        <v>62</v>
      </c>
      <c r="B25" s="35" t="s">
        <v>61</v>
      </c>
      <c r="C25" s="21">
        <v>3164300</v>
      </c>
      <c r="D25" s="21">
        <v>865000</v>
      </c>
      <c r="E25" s="21">
        <v>865000</v>
      </c>
      <c r="F25" s="38">
        <f t="shared" si="4"/>
        <v>27.336219701039727</v>
      </c>
      <c r="G25" s="38">
        <f>E25/D25*100</f>
        <v>100</v>
      </c>
      <c r="H25" s="21">
        <f t="shared" si="0"/>
        <v>-2299300</v>
      </c>
      <c r="I25" s="21">
        <f t="shared" si="1"/>
        <v>0</v>
      </c>
    </row>
    <row r="26" spans="1:9" ht="18" customHeight="1" thickBot="1">
      <c r="A26" s="34" t="s">
        <v>92</v>
      </c>
      <c r="B26" s="35" t="s">
        <v>133</v>
      </c>
      <c r="C26" s="21">
        <v>15000</v>
      </c>
      <c r="D26" s="21">
        <v>6000</v>
      </c>
      <c r="E26" s="21">
        <v>6000</v>
      </c>
      <c r="F26" s="38">
        <f t="shared" si="4"/>
        <v>40</v>
      </c>
      <c r="G26" s="38">
        <v>0</v>
      </c>
      <c r="H26" s="21">
        <f t="shared" si="0"/>
        <v>-9000</v>
      </c>
      <c r="I26" s="21">
        <f t="shared" si="1"/>
        <v>0</v>
      </c>
    </row>
    <row r="27" spans="1:9" ht="15.75" thickBot="1">
      <c r="A27" s="21">
        <v>1001</v>
      </c>
      <c r="B27" s="19" t="s">
        <v>134</v>
      </c>
      <c r="C27" s="21">
        <v>70000</v>
      </c>
      <c r="D27" s="21">
        <v>17500</v>
      </c>
      <c r="E27" s="21">
        <v>17003</v>
      </c>
      <c r="F27" s="38">
        <f t="shared" si="4"/>
        <v>24.29</v>
      </c>
      <c r="G27" s="38">
        <f>E27/D27*100</f>
        <v>97.16</v>
      </c>
      <c r="H27" s="21">
        <f t="shared" si="0"/>
        <v>-52997</v>
      </c>
      <c r="I27" s="21">
        <f t="shared" si="1"/>
        <v>-497</v>
      </c>
    </row>
    <row r="28" spans="1:9" ht="30" customHeight="1" thickBot="1">
      <c r="A28" s="32">
        <v>1003</v>
      </c>
      <c r="B28" s="35" t="s">
        <v>63</v>
      </c>
      <c r="C28" s="21">
        <v>234700</v>
      </c>
      <c r="D28" s="21">
        <v>16000</v>
      </c>
      <c r="E28" s="21">
        <v>15951</v>
      </c>
      <c r="F28" s="38">
        <f t="shared" si="4"/>
        <v>6.796335747763102</v>
      </c>
      <c r="G28" s="38">
        <f>E28/D28*100</f>
        <v>99.69375000000001</v>
      </c>
      <c r="H28" s="21">
        <f t="shared" si="0"/>
        <v>-218749</v>
      </c>
      <c r="I28" s="21">
        <f t="shared" si="1"/>
        <v>-49</v>
      </c>
    </row>
    <row r="29" spans="1:9" ht="30.75" hidden="1" thickBot="1">
      <c r="A29" s="32">
        <v>1104</v>
      </c>
      <c r="B29" s="35" t="s">
        <v>64</v>
      </c>
      <c r="C29" s="21">
        <v>0</v>
      </c>
      <c r="D29" s="21">
        <v>0</v>
      </c>
      <c r="E29" s="21"/>
      <c r="F29" s="38"/>
      <c r="G29" s="38">
        <v>0</v>
      </c>
      <c r="H29" s="21">
        <f t="shared" si="0"/>
        <v>0</v>
      </c>
      <c r="I29" s="21">
        <f t="shared" si="1"/>
        <v>0</v>
      </c>
    </row>
    <row r="30" spans="1:9" ht="15" thickBot="1">
      <c r="A30" s="36"/>
      <c r="B30" s="37" t="s">
        <v>12</v>
      </c>
      <c r="C30" s="28">
        <f>C8+C10+C11+C13+C14+C15+C16+C17+C18+C20+C21+C22+C23+C24+C25+C26+C28+C9+C12+C19+C27</f>
        <v>11489700</v>
      </c>
      <c r="D30" s="28">
        <f>D8+D10+D11+D13+D14+D15+D16+D17+D18+D20+D21+D22+D23+D24+D25+D26+D28+D9+D12+D19+D27</f>
        <v>2615200</v>
      </c>
      <c r="E30" s="28">
        <f>E8+E10+E11+E13+E14+E15+E16+E17+E18+E20+E21+E22+E23+E24+E25+E26+E28+E9+E12+E19+E27</f>
        <v>2567923</v>
      </c>
      <c r="F30" s="31">
        <f>E30/C30*100</f>
        <v>22.349782848986482</v>
      </c>
      <c r="G30" s="31">
        <f>E30/D30*100</f>
        <v>98.19222239216886</v>
      </c>
      <c r="H30" s="28">
        <f>E30-C30</f>
        <v>-8921777</v>
      </c>
      <c r="I30" s="28">
        <f t="shared" si="1"/>
        <v>-47277</v>
      </c>
    </row>
  </sheetData>
  <sheetProtection/>
  <mergeCells count="3">
    <mergeCell ref="H1:I3"/>
    <mergeCell ref="B4:H4"/>
    <mergeCell ref="A5:I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0">
      <selection activeCell="H1" sqref="H1:J3"/>
    </sheetView>
  </sheetViews>
  <sheetFormatPr defaultColWidth="9.140625" defaultRowHeight="12.75"/>
  <cols>
    <col min="1" max="1" width="6.57421875" style="0" customWidth="1"/>
    <col min="2" max="2" width="19.7109375" style="0" customWidth="1"/>
    <col min="3" max="3" width="13.57421875" style="0" customWidth="1"/>
    <col min="4" max="4" width="13.8515625" style="0" customWidth="1"/>
    <col min="5" max="5" width="12.7109375" style="0" customWidth="1"/>
    <col min="6" max="6" width="13.00390625" style="0" customWidth="1"/>
    <col min="7" max="7" width="13.28125" style="0" customWidth="1"/>
    <col min="8" max="9" width="12.7109375" style="0" customWidth="1"/>
    <col min="10" max="10" width="16.140625" style="0" customWidth="1"/>
  </cols>
  <sheetData>
    <row r="1" spans="1:10" ht="12.75" customHeight="1">
      <c r="A1" s="22"/>
      <c r="B1" s="22"/>
      <c r="C1" s="22"/>
      <c r="D1" s="22"/>
      <c r="E1" s="22"/>
      <c r="F1" s="22"/>
      <c r="G1" s="22"/>
      <c r="H1" s="83" t="s">
        <v>152</v>
      </c>
      <c r="I1" s="83"/>
      <c r="J1" s="79"/>
    </row>
    <row r="2" spans="1:10" ht="15">
      <c r="A2" s="22"/>
      <c r="B2" s="22"/>
      <c r="C2" s="22"/>
      <c r="D2" s="22"/>
      <c r="E2" s="22"/>
      <c r="F2" s="22"/>
      <c r="G2" s="22"/>
      <c r="H2" s="83"/>
      <c r="I2" s="83"/>
      <c r="J2" s="79"/>
    </row>
    <row r="3" spans="1:10" ht="15">
      <c r="A3" s="22"/>
      <c r="B3" s="22"/>
      <c r="C3" s="22"/>
      <c r="D3" s="22"/>
      <c r="E3" s="22"/>
      <c r="F3" s="22"/>
      <c r="G3" s="22"/>
      <c r="H3" s="83"/>
      <c r="I3" s="83"/>
      <c r="J3" s="79"/>
    </row>
    <row r="4" spans="1:10" ht="15">
      <c r="A4" s="22"/>
      <c r="B4" s="80" t="s">
        <v>0</v>
      </c>
      <c r="C4" s="80"/>
      <c r="D4" s="80"/>
      <c r="E4" s="80"/>
      <c r="F4" s="80"/>
      <c r="G4" s="80"/>
      <c r="H4" s="80"/>
      <c r="I4" s="22"/>
      <c r="J4" s="22"/>
    </row>
    <row r="5" spans="1:10" ht="48.75" customHeight="1">
      <c r="A5" s="80" t="s">
        <v>145</v>
      </c>
      <c r="B5" s="80"/>
      <c r="C5" s="80"/>
      <c r="D5" s="80"/>
      <c r="E5" s="80"/>
      <c r="F5" s="80"/>
      <c r="G5" s="80"/>
      <c r="H5" s="80"/>
      <c r="I5" s="80"/>
      <c r="J5" s="22"/>
    </row>
    <row r="6" spans="1:10" ht="15">
      <c r="A6" s="22"/>
      <c r="B6" s="22"/>
      <c r="C6" s="22"/>
      <c r="D6" s="22"/>
      <c r="E6" s="22"/>
      <c r="F6" s="22"/>
      <c r="G6" s="22"/>
      <c r="H6" s="22"/>
      <c r="I6" s="22" t="s">
        <v>40</v>
      </c>
      <c r="J6" s="22"/>
    </row>
    <row r="7" spans="1:10" ht="134.25" customHeight="1">
      <c r="A7" s="25" t="s">
        <v>65</v>
      </c>
      <c r="B7" s="46" t="s">
        <v>66</v>
      </c>
      <c r="C7" s="20" t="s">
        <v>67</v>
      </c>
      <c r="D7" s="20" t="s">
        <v>68</v>
      </c>
      <c r="E7" s="20" t="s">
        <v>69</v>
      </c>
      <c r="F7" s="20" t="s">
        <v>70</v>
      </c>
      <c r="G7" s="20" t="s">
        <v>71</v>
      </c>
      <c r="H7" s="20" t="s">
        <v>72</v>
      </c>
      <c r="I7" s="20" t="s">
        <v>73</v>
      </c>
      <c r="J7" s="20" t="s">
        <v>74</v>
      </c>
    </row>
    <row r="8" spans="1:10" ht="21" customHeight="1">
      <c r="A8" s="41" t="s">
        <v>75</v>
      </c>
      <c r="B8" s="45">
        <v>2</v>
      </c>
      <c r="C8" s="42">
        <v>3</v>
      </c>
      <c r="D8" s="43">
        <v>4</v>
      </c>
      <c r="E8" s="43">
        <v>5</v>
      </c>
      <c r="F8" s="44">
        <v>6</v>
      </c>
      <c r="G8" s="44">
        <v>7</v>
      </c>
      <c r="H8" s="43">
        <v>8</v>
      </c>
      <c r="I8" s="43">
        <v>9</v>
      </c>
      <c r="J8" s="43">
        <v>10</v>
      </c>
    </row>
    <row r="9" spans="1:10" ht="48" customHeight="1">
      <c r="A9" s="40" t="s">
        <v>75</v>
      </c>
      <c r="B9" s="47" t="s">
        <v>76</v>
      </c>
      <c r="C9" s="39">
        <v>27508</v>
      </c>
      <c r="D9" s="21">
        <v>27508</v>
      </c>
      <c r="E9" s="21">
        <v>6</v>
      </c>
      <c r="F9" s="68">
        <v>15951</v>
      </c>
      <c r="G9" s="38">
        <v>15640</v>
      </c>
      <c r="H9" s="21">
        <v>15951</v>
      </c>
      <c r="I9" s="21">
        <f>D9-H9</f>
        <v>11557</v>
      </c>
      <c r="J9" s="38">
        <f>F9-H9</f>
        <v>0</v>
      </c>
    </row>
    <row r="10" spans="1:10" ht="33.75" customHeight="1">
      <c r="A10" s="40"/>
      <c r="B10" s="48" t="s">
        <v>77</v>
      </c>
      <c r="C10" s="49">
        <f aca="true" t="shared" si="0" ref="C10:J10">C9</f>
        <v>27508</v>
      </c>
      <c r="D10" s="28">
        <f t="shared" si="0"/>
        <v>27508</v>
      </c>
      <c r="E10" s="28">
        <f t="shared" si="0"/>
        <v>6</v>
      </c>
      <c r="F10" s="69">
        <f t="shared" si="0"/>
        <v>15951</v>
      </c>
      <c r="G10" s="31">
        <f t="shared" si="0"/>
        <v>15640</v>
      </c>
      <c r="H10" s="28">
        <f t="shared" si="0"/>
        <v>15951</v>
      </c>
      <c r="I10" s="28">
        <f t="shared" si="0"/>
        <v>11557</v>
      </c>
      <c r="J10" s="31">
        <f t="shared" si="0"/>
        <v>0</v>
      </c>
    </row>
    <row r="11" ht="31.5" customHeight="1"/>
    <row r="13" ht="36" customHeight="1"/>
    <row r="15" ht="61.5" customHeight="1"/>
    <row r="16" ht="60.75" customHeight="1"/>
    <row r="17" ht="15.75" customHeight="1"/>
    <row r="18" ht="15.75" customHeight="1"/>
    <row r="19" ht="18" customHeight="1"/>
    <row r="21" ht="18" customHeight="1"/>
    <row r="22" ht="15" customHeight="1" hidden="1"/>
  </sheetData>
  <sheetProtection/>
  <mergeCells count="3">
    <mergeCell ref="B4:H4"/>
    <mergeCell ref="A5:I5"/>
    <mergeCell ref="H1:J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6">
      <selection activeCell="H1" sqref="H1:K3"/>
    </sheetView>
  </sheetViews>
  <sheetFormatPr defaultColWidth="9.140625" defaultRowHeight="12.75"/>
  <cols>
    <col min="1" max="1" width="13.57421875" style="0" customWidth="1"/>
    <col min="2" max="2" width="12.140625" style="0" customWidth="1"/>
    <col min="3" max="3" width="11.8515625" style="0" customWidth="1"/>
    <col min="4" max="4" width="12.140625" style="0" customWidth="1"/>
    <col min="5" max="5" width="12.7109375" style="0" customWidth="1"/>
    <col min="6" max="6" width="10.28125" style="0" customWidth="1"/>
    <col min="7" max="7" width="13.28125" style="0" customWidth="1"/>
    <col min="8" max="8" width="12.7109375" style="0" customWidth="1"/>
    <col min="9" max="9" width="11.421875" style="0" customWidth="1"/>
    <col min="10" max="10" width="12.00390625" style="0" customWidth="1"/>
  </cols>
  <sheetData>
    <row r="1" spans="1:11" ht="12.75" customHeight="1">
      <c r="A1" s="22"/>
      <c r="B1" s="22"/>
      <c r="C1" s="22"/>
      <c r="D1" s="22"/>
      <c r="E1" s="22"/>
      <c r="F1" s="22"/>
      <c r="G1" s="22"/>
      <c r="H1" s="83" t="s">
        <v>153</v>
      </c>
      <c r="I1" s="83"/>
      <c r="J1" s="84"/>
      <c r="K1" s="84"/>
    </row>
    <row r="2" spans="1:11" ht="15">
      <c r="A2" s="22"/>
      <c r="B2" s="22"/>
      <c r="C2" s="22"/>
      <c r="D2" s="22"/>
      <c r="E2" s="22"/>
      <c r="F2" s="22"/>
      <c r="G2" s="22"/>
      <c r="H2" s="83"/>
      <c r="I2" s="83"/>
      <c r="J2" s="84"/>
      <c r="K2" s="84"/>
    </row>
    <row r="3" spans="1:11" ht="15">
      <c r="A3" s="22"/>
      <c r="B3" s="22"/>
      <c r="C3" s="22"/>
      <c r="D3" s="22"/>
      <c r="E3" s="22"/>
      <c r="F3" s="22"/>
      <c r="G3" s="22"/>
      <c r="H3" s="83"/>
      <c r="I3" s="83"/>
      <c r="J3" s="84"/>
      <c r="K3" s="84"/>
    </row>
    <row r="4" spans="1:10" ht="15">
      <c r="A4" s="22"/>
      <c r="B4" s="80" t="s">
        <v>0</v>
      </c>
      <c r="C4" s="80"/>
      <c r="D4" s="80"/>
      <c r="E4" s="80"/>
      <c r="F4" s="80"/>
      <c r="G4" s="80"/>
      <c r="H4" s="80"/>
      <c r="I4" s="22"/>
      <c r="J4" s="22"/>
    </row>
    <row r="5" spans="1:10" ht="36" customHeight="1">
      <c r="A5" s="80" t="s">
        <v>146</v>
      </c>
      <c r="B5" s="80"/>
      <c r="C5" s="80"/>
      <c r="D5" s="80"/>
      <c r="E5" s="80"/>
      <c r="F5" s="80"/>
      <c r="G5" s="80"/>
      <c r="H5" s="80"/>
      <c r="I5" s="80"/>
      <c r="J5" s="84"/>
    </row>
    <row r="6" spans="1:10" ht="15">
      <c r="A6" s="22"/>
      <c r="B6" s="22"/>
      <c r="C6" s="22"/>
      <c r="D6" s="22"/>
      <c r="E6" s="22"/>
      <c r="F6" s="22"/>
      <c r="G6" s="22"/>
      <c r="H6" s="22"/>
      <c r="I6" s="22" t="s">
        <v>40</v>
      </c>
      <c r="J6" s="22"/>
    </row>
    <row r="7" spans="1:11" ht="110.25" customHeight="1">
      <c r="A7" s="25" t="s">
        <v>78</v>
      </c>
      <c r="B7" s="46" t="s">
        <v>79</v>
      </c>
      <c r="C7" s="20" t="s">
        <v>80</v>
      </c>
      <c r="D7" s="20" t="s">
        <v>81</v>
      </c>
      <c r="E7" s="20" t="s">
        <v>82</v>
      </c>
      <c r="F7" s="20" t="s">
        <v>83</v>
      </c>
      <c r="G7" s="20" t="s">
        <v>84</v>
      </c>
      <c r="H7" s="20" t="s">
        <v>85</v>
      </c>
      <c r="I7" s="20" t="s">
        <v>86</v>
      </c>
      <c r="J7" s="20" t="s">
        <v>87</v>
      </c>
      <c r="K7" s="2" t="s">
        <v>88</v>
      </c>
    </row>
    <row r="8" spans="1:11" ht="21" customHeight="1">
      <c r="A8" s="41" t="s">
        <v>75</v>
      </c>
      <c r="B8" s="45">
        <v>2</v>
      </c>
      <c r="C8" s="42">
        <v>3</v>
      </c>
      <c r="D8" s="43">
        <v>4</v>
      </c>
      <c r="E8" s="43">
        <v>5</v>
      </c>
      <c r="F8" s="44">
        <v>6</v>
      </c>
      <c r="G8" s="44">
        <v>7</v>
      </c>
      <c r="H8" s="43">
        <v>8</v>
      </c>
      <c r="I8" s="43">
        <v>9</v>
      </c>
      <c r="J8" s="43">
        <v>10</v>
      </c>
      <c r="K8" s="4">
        <v>11</v>
      </c>
    </row>
    <row r="9" spans="1:11" ht="48" customHeight="1">
      <c r="A9" s="40" t="s">
        <v>148</v>
      </c>
      <c r="B9" s="52">
        <v>0</v>
      </c>
      <c r="C9" s="39">
        <v>148600</v>
      </c>
      <c r="D9" s="21">
        <v>37150</v>
      </c>
      <c r="E9" s="21">
        <v>37150</v>
      </c>
      <c r="F9" s="38">
        <f>E9/C9*100</f>
        <v>25</v>
      </c>
      <c r="G9" s="38">
        <v>0</v>
      </c>
      <c r="H9" s="21">
        <f>E9-C9</f>
        <v>-111450</v>
      </c>
      <c r="I9" s="21">
        <f>E9-D9</f>
        <v>0</v>
      </c>
      <c r="J9" s="38">
        <v>26872</v>
      </c>
      <c r="K9" s="70">
        <f>E9-J9</f>
        <v>10278</v>
      </c>
    </row>
    <row r="10" spans="1:11" ht="33.75" customHeight="1">
      <c r="A10" s="40" t="s">
        <v>147</v>
      </c>
      <c r="B10" s="51">
        <v>0</v>
      </c>
      <c r="C10" s="39">
        <v>35400</v>
      </c>
      <c r="D10" s="21">
        <v>27508</v>
      </c>
      <c r="E10" s="21">
        <v>27508</v>
      </c>
      <c r="F10" s="38">
        <f>E10/C10*100</f>
        <v>77.70621468926554</v>
      </c>
      <c r="G10" s="38">
        <v>0</v>
      </c>
      <c r="H10" s="21">
        <f>E10-C10</f>
        <v>-7892</v>
      </c>
      <c r="I10" s="21">
        <f>E10-D10</f>
        <v>0</v>
      </c>
      <c r="J10" s="21">
        <v>15951</v>
      </c>
      <c r="K10" s="50">
        <f>E10-J10</f>
        <v>11557</v>
      </c>
    </row>
    <row r="11" spans="1:11" ht="27" customHeight="1">
      <c r="A11" s="11" t="s">
        <v>12</v>
      </c>
      <c r="B11" s="28">
        <f>B9+B10</f>
        <v>0</v>
      </c>
      <c r="C11" s="28">
        <f>C9+C10</f>
        <v>184000</v>
      </c>
      <c r="D11" s="28">
        <f>D9+D10</f>
        <v>64658</v>
      </c>
      <c r="E11" s="28">
        <f>E9+E10</f>
        <v>64658</v>
      </c>
      <c r="F11" s="31">
        <f>E11/C11*100</f>
        <v>35.14021739130435</v>
      </c>
      <c r="G11" s="31">
        <v>0</v>
      </c>
      <c r="H11" s="28">
        <f>E11-C11</f>
        <v>-119342</v>
      </c>
      <c r="I11" s="28">
        <f>E11-D11</f>
        <v>0</v>
      </c>
      <c r="J11" s="31">
        <f>J9+J10</f>
        <v>42823</v>
      </c>
      <c r="K11" s="31">
        <f>E11-J11</f>
        <v>21835</v>
      </c>
    </row>
    <row r="13" ht="36" customHeight="1"/>
    <row r="15" ht="61.5" customHeight="1"/>
    <row r="16" ht="60.75" customHeight="1"/>
    <row r="17" ht="15.75" customHeight="1"/>
    <row r="18" ht="15.75" customHeight="1"/>
    <row r="19" ht="18" customHeight="1"/>
    <row r="21" ht="18" customHeight="1"/>
    <row r="22" ht="15" customHeight="1" hidden="1"/>
  </sheetData>
  <sheetProtection/>
  <mergeCells count="3">
    <mergeCell ref="B4:H4"/>
    <mergeCell ref="A5:J5"/>
    <mergeCell ref="H1:K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BIZON</cp:lastModifiedBy>
  <cp:lastPrinted>2018-03-22T08:41:46Z</cp:lastPrinted>
  <dcterms:created xsi:type="dcterms:W3CDTF">1996-10-08T23:32:33Z</dcterms:created>
  <dcterms:modified xsi:type="dcterms:W3CDTF">2018-03-22T08:44:08Z</dcterms:modified>
  <cp:category/>
  <cp:version/>
  <cp:contentType/>
  <cp:contentStatus/>
</cp:coreProperties>
</file>