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385" activeTab="0"/>
  </bookViews>
  <sheets>
    <sheet name="2018" sheetId="1" r:id="rId1"/>
    <sheet name="2019-2020" sheetId="2" r:id="rId2"/>
    <sheet name="прил 4" sheetId="3" state="hidden" r:id="rId3"/>
    <sheet name="Лист 5" sheetId="4" state="hidden" r:id="rId4"/>
  </sheets>
  <definedNames>
    <definedName name="_xlnm.Print_Titles" localSheetId="3">'Лист 5'!$6:$6</definedName>
  </definedNames>
  <calcPr fullCalcOnLoad="1" refMode="R1C1"/>
</workbook>
</file>

<file path=xl/sharedStrings.xml><?xml version="1.0" encoding="utf-8"?>
<sst xmlns="http://schemas.openxmlformats.org/spreadsheetml/2006/main" count="2539" uniqueCount="547">
  <si>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</si>
  <si>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</si>
  <si>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</si>
  <si>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</si>
  <si>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</si>
  <si>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</si>
  <si>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</si>
  <si>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</si>
  <si>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</si>
  <si>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</si>
  <si>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</si>
  <si>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</si>
  <si>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</si>
  <si>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</si>
  <si>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</si>
  <si>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</si>
  <si>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</si>
  <si>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</si>
  <si>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</si>
  <si>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</si>
  <si>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</si>
  <si>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</si>
  <si>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</si>
  <si>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</si>
  <si>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</si>
  <si>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</si>
  <si>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</si>
  <si>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</si>
  <si>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</si>
  <si>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</si>
  <si>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</si>
  <si>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</si>
  <si>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</si>
  <si>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</si>
  <si>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</si>
  <si>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</si>
  <si>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</si>
  <si>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</si>
  <si>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</si>
  <si>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</si>
  <si>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</si>
  <si>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</si>
  <si>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</si>
  <si>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</si>
  <si>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</si>
  <si>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</si>
  <si>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</si>
  <si>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</si>
  <si>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</si>
  <si>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</si>
  <si>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</si>
  <si>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</si>
  <si>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</si>
  <si>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</si>
  <si>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</si>
  <si>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</si>
  <si>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</si>
  <si>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</si>
  <si>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</si>
  <si>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</si>
  <si>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</si>
  <si>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</si>
  <si>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</si>
  <si>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</si>
  <si>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</si>
  <si>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</si>
  <si>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</si>
  <si>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</si>
  <si>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</si>
  <si>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</si>
  <si>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</si>
  <si>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</si>
  <si>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</si>
  <si>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</si>
  <si>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</si>
  <si>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</si>
  <si>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</si>
  <si>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</si>
  <si>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</si>
  <si>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</si>
  <si>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</si>
  <si>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</si>
  <si>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</si>
  <si>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</si>
  <si>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</si>
  <si>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</si>
  <si>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</si>
  <si>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</si>
  <si>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</si>
  <si>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</si>
  <si>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</si>
  <si>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</si>
  <si>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</si>
  <si>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</si>
  <si>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</si>
  <si>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</si>
  <si>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</si>
  <si>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</si>
  <si>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</si>
  <si>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</si>
  <si>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</si>
  <si>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</si>
  <si>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</si>
  <si>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</si>
  <si>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</si>
  <si>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</si>
  <si>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</si>
  <si>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</si>
  <si>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</si>
  <si>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</si>
  <si>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</si>
  <si>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</si>
  <si>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</si>
  <si>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</si>
  <si>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</si>
  <si>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</si>
  <si>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</si>
  <si>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</si>
  <si>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</si>
  <si>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</si>
  <si>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</si>
  <si>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</si>
  <si>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</si>
  <si>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</si>
  <si>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</si>
  <si>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</si>
  <si>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</si>
  <si>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</si>
  <si>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</si>
  <si>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</si>
  <si>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</si>
  <si>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</si>
  <si>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</si>
  <si>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</si>
  <si>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</si>
  <si>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</si>
  <si>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</si>
  <si>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</si>
  <si>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</si>
  <si>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</si>
  <si>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</si>
  <si>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</si>
  <si>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</si>
  <si>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</si>
  <si>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</si>
  <si>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</si>
  <si>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</si>
  <si>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</si>
  <si>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</si>
  <si>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</si>
  <si>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</si>
  <si>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</si>
  <si>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</si>
  <si>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</si>
  <si>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</si>
  <si>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</si>
  <si>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</si>
  <si>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</si>
  <si>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</si>
  <si>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</si>
  <si>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</si>
  <si>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</si>
  <si>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</si>
  <si>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</si>
  <si>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</si>
  <si>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</si>
  <si>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</si>
  <si>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</si>
  <si>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</si>
  <si>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</si>
  <si>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</si>
  <si>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</si>
  <si>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</si>
  <si>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</si>
  <si>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</si>
  <si>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</si>
  <si>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</si>
  <si>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</si>
  <si>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</si>
  <si>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</si>
  <si>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</si>
  <si>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</si>
  <si>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</si>
  <si>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</si>
  <si>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</si>
  <si>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</si>
  <si>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</si>
  <si>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</si>
  <si>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</si>
  <si>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</si>
  <si>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</si>
  <si>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</si>
  <si>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</si>
  <si>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</si>
  <si>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</si>
  <si>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</si>
  <si>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</si>
  <si>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</si>
  <si>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</si>
  <si>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</si>
  <si>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</si>
  <si>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</si>
  <si>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</si>
  <si>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</si>
  <si>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</si>
  <si>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</si>
  <si>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</si>
  <si>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</si>
  <si>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</si>
  <si>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</si>
  <si>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</si>
  <si>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</si>
  <si>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</si>
  <si>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</si>
  <si>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</si>
  <si>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</si>
  <si>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</si>
  <si>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</si>
  <si>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</si>
  <si>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</si>
  <si>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</si>
  <si>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</si>
  <si>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</si>
  <si>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</si>
  <si>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</si>
  <si>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</si>
  <si>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</si>
  <si>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</si>
  <si>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</si>
  <si>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</si>
  <si>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</si>
  <si>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</si>
  <si>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</si>
  <si>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</si>
  <si>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</si>
  <si>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</si>
  <si>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</si>
  <si>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</si>
  <si>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</si>
  <si>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</si>
  <si>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</si>
  <si>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</si>
  <si>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</si>
  <si>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</si>
  <si>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</si>
  <si>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</si>
  <si>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</si>
  <si>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</si>
  <si>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</si>
  <si>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</si>
  <si>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</si>
  <si>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</si>
  <si>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</si>
  <si>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</si>
  <si>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</si>
  <si>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</si>
  <si>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</si>
  <si>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</si>
  <si>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</si>
  <si>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</si>
  <si>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</si>
  <si>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</si>
  <si>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</si>
  <si>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</si>
  <si>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</si>
  <si>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</si>
  <si>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</si>
  <si>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</si>
  <si>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</si>
  <si>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</si>
  <si>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</si>
  <si>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</si>
  <si>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</si>
  <si>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</si>
  <si>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</si>
  <si>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</si>
  <si>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</si>
  <si>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</si>
  <si>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</si>
  <si>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</si>
  <si>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</si>
  <si>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</si>
  <si>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</si>
  <si>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</si>
  <si>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</si>
  <si>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</si>
  <si>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</si>
  <si>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</si>
  <si>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</si>
  <si>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</si>
  <si>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</si>
  <si>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</si>
  <si>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</si>
  <si>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</si>
  <si>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</si>
  <si>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</si>
  <si>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</si>
  <si>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</si>
  <si>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</si>
  <si>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</si>
  <si>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</si>
  <si>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</si>
  <si>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</si>
  <si>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</si>
  <si>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</si>
  <si>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</si>
  <si>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</si>
  <si>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</si>
  <si>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</si>
  <si>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</si>
  <si>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</si>
  <si>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</si>
  <si>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</si>
  <si>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</si>
  <si>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</si>
  <si>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</si>
  <si>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</si>
  <si>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</si>
  <si>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</si>
  <si>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</si>
  <si>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</si>
  <si>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</si>
  <si>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</si>
  <si>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</si>
  <si>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</si>
  <si>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</si>
  <si>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</si>
  <si>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</si>
  <si>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</si>
  <si>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</si>
  <si>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</si>
  <si>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</si>
  <si>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</si>
  <si>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</si>
  <si>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</si>
  <si>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</si>
  <si>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</si>
  <si>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</si>
  <si>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</si>
  <si>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</si>
  <si>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</si>
  <si>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</si>
  <si>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</si>
  <si>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</si>
  <si>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</si>
  <si>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</si>
  <si>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</si>
  <si>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</si>
  <si>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</si>
  <si>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</si>
  <si>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</si>
  <si>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</si>
  <si>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</si>
  <si>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</si>
  <si>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</si>
  <si>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</si>
  <si>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</si>
  <si>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</si>
  <si>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</si>
  <si>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</si>
  <si>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</si>
  <si>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</si>
  <si>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</si>
  <si>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</si>
  <si>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</si>
  <si>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</si>
  <si>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</si>
  <si>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</si>
  <si>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</si>
  <si>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</si>
  <si>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</si>
  <si>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</si>
  <si>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</si>
  <si>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</si>
  <si>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</si>
  <si>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</si>
  <si>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</si>
  <si>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</si>
  <si>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</si>
  <si>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</si>
  <si>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</si>
  <si>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</si>
  <si>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</si>
  <si>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</si>
  <si>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</si>
  <si>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</si>
  <si>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</si>
  <si>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</si>
  <si>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</si>
  <si>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</si>
  <si>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</si>
  <si>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</si>
  <si>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</si>
  <si>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</si>
  <si>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</si>
  <si>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</si>
  <si>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</si>
  <si>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</si>
  <si>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</si>
  <si>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</si>
  <si>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</si>
  <si>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</si>
  <si>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</si>
  <si>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</si>
  <si>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</si>
  <si>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</si>
  <si>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</si>
  <si>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</si>
  <si>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</si>
  <si>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</si>
  <si>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</si>
  <si>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</si>
  <si>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</si>
  <si>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</si>
  <si>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</si>
  <si>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</si>
  <si>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</si>
  <si>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</si>
  <si>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</si>
  <si>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</si>
  <si>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</si>
  <si>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</si>
  <si>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</si>
  <si>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</si>
  <si>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</si>
  <si>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</si>
  <si>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</si>
  <si>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</si>
  <si>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1 17 05050 10 0000 180</t>
  </si>
  <si>
    <t>Прочие неналоговые доходы бюджетов поселений</t>
  </si>
  <si>
    <t>БЕЗВОЗМЕЗДНЫЕ ПОСТУПЛЕНИЯ</t>
  </si>
  <si>
    <t>2 02 03001 10 0000 151</t>
  </si>
  <si>
    <t>Субвенции бюджетам на оплату жилищно-коммунальных услуг отдельным категориям граждан</t>
  </si>
  <si>
    <t>2 02 02999 10 0000 151</t>
  </si>
  <si>
    <t>ВСЕГО ДОХОДОВ</t>
  </si>
  <si>
    <t>ДОХОДОВ БЕЗ УЧЕТА БЕЗВОЗМЕЗДНЫХ ПОСТУПЛЕНИЙ</t>
  </si>
  <si>
    <t xml:space="preserve">НАЛОГИ НА ИМУЩЕСТВО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</si>
  <si>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</si>
  <si>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Утверждено на2009год</t>
  </si>
  <si>
    <t>Изменения всего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</si>
  <si>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</si>
  <si>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</si>
  <si>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</si>
  <si>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Утвержденный план</t>
  </si>
  <si>
    <t>Утвержденный план на 19.03.2009г</t>
  </si>
  <si>
    <t>Измене-ния</t>
  </si>
  <si>
    <t>Справочно</t>
  </si>
  <si>
    <t xml:space="preserve">Утвержденный план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</si>
  <si>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</si>
  <si>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</si>
  <si>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</si>
  <si>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</si>
  <si>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</si>
  <si>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</si>
  <si>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1 09 04050 00 0000 110</t>
  </si>
  <si>
    <t>Земельный налог (по обязательствам, возникшим до 1 января 2006 года)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</si>
  <si>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</si>
  <si>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</si>
  <si>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</si>
  <si>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</si>
  <si>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Утвержденный  план </t>
  </si>
  <si>
    <t xml:space="preserve">Изменения </t>
  </si>
  <si>
    <t>Утвержден-ный план</t>
  </si>
  <si>
    <t>1 17 05050 10 0000 120</t>
  </si>
  <si>
    <t>Прочие неналоговые поступления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</si>
  <si>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</si>
  <si>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</si>
  <si>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</si>
  <si>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</si>
  <si>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</si>
  <si>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</si>
  <si>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ПРОЧИЕ НЕНАЛОГОВЫЕ ДОХОДЫ</t>
  </si>
  <si>
    <t>Иные межбюджетные трансферты</t>
  </si>
  <si>
    <t>2 02 04000 00 0000 151</t>
  </si>
  <si>
    <t>к решению Совета депутатов</t>
  </si>
  <si>
    <t xml:space="preserve"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</si>
  <si>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1 01 02010 01 0000 110</t>
  </si>
  <si>
    <t>Государственная пошлина за совершение нотариальных действий(за исключением действий, совершаемых консульскими учреждениями РФ)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</si>
  <si>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</si>
  <si>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учреждений)</t>
  </si>
  <si>
    <t>1 06 06000 00 0000 110</t>
  </si>
  <si>
    <t>Земельный налог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</si>
  <si>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</si>
  <si>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</si>
  <si>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</si>
  <si>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</si>
  <si>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</si>
  <si>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</si>
  <si>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</si>
  <si>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</si>
  <si>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1 14 02052 10 0000 410</t>
  </si>
  <si>
    <t>2 02 01003 10 0000 151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</si>
  <si>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</si>
  <si>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</si>
  <si>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</si>
  <si>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</si>
  <si>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</si>
  <si>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</si>
  <si>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</si>
  <si>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</si>
  <si>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2 02 04056 10 0000 151</t>
  </si>
  <si>
    <t>1 06 06033 10 0000110</t>
  </si>
  <si>
    <t>Земельный налог с организаций, обладающих земельным участком, расположенным в границах сельских поселений</t>
  </si>
  <si>
    <t xml:space="preserve">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</si>
  <si>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</si>
  <si>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</si>
  <si>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</si>
  <si>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</si>
  <si>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</si>
  <si>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бюджетной обеспеченности (бюджет района)</t>
  </si>
  <si>
    <t>Дотации бюджетам сельских поселений на выравнивание бюджетной обеспеченности (бюджет края)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</si>
  <si>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</si>
  <si>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</si>
  <si>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</si>
  <si>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</si>
  <si>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</si>
  <si>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НАЛОГОВЫЕ И НЕНАЛОГОВЫЕ ДОХОДЫ</t>
  </si>
  <si>
    <t>1 00 00000 00 0000 000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</si>
  <si>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</si>
  <si>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</si>
  <si>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</si>
  <si>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</si>
  <si>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План на 2018 год (рублей)</t>
  </si>
  <si>
    <t>Приложение 6</t>
  </si>
  <si>
    <t>1 13 00000 00 0000 000</t>
  </si>
  <si>
    <t>План на 2019 год (рублей)</t>
  </si>
  <si>
    <t>2 02 35118 10 0000 151</t>
  </si>
  <si>
    <t>Прочие межбюджетные трансферты, передаваемые бюджетам сельских поселений</t>
  </si>
  <si>
    <t>2 02 10000 00 0000 151</t>
  </si>
  <si>
    <t xml:space="preserve">Дотации бюджетам бюджетной системы Российской Федерации </t>
  </si>
  <si>
    <t>2 02 15001 10 0000 151</t>
  </si>
  <si>
    <t xml:space="preserve">Субвенции бюджетам бюджетной системы Российской Федерации </t>
  </si>
  <si>
    <t>2 02 30024 10 0000 151</t>
  </si>
  <si>
    <t xml:space="preserve">Дотации бюджетам бюджетной системы  Российской Федерации </t>
  </si>
  <si>
    <t>2 02 49999 10 0000 151</t>
  </si>
  <si>
    <t xml:space="preserve">       от                           .2017 г № </t>
  </si>
  <si>
    <t xml:space="preserve">                       ДОХОДЫ  БЮДЖЕТА УСТЬ-ЧЕРНОВСКОГО СЕЛЬСКОГО ПОСЕЛЕНИЯ НА  2018 ГОД</t>
  </si>
  <si>
    <t>1  06 06043 10 0000 110</t>
  </si>
  <si>
    <t xml:space="preserve">       от                         .2017 г №</t>
  </si>
  <si>
    <t xml:space="preserve">                       ДОХОДЫ  БЮДЖЕТА УСТЬ-ЧЕРНОВСКОГО СЕЛЬСКОГО ПОСЕЛЕНИЯ НА  2019 - 2020 ГОДЫ</t>
  </si>
  <si>
    <t>План на 2020 год (рублей)</t>
  </si>
  <si>
    <t>2 02 30000 00 0000 151</t>
  </si>
  <si>
    <t>2 02 40000 00 0000 151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</si>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</sst>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_р_._-;\-* #,##0.0000_р_._-;_-* &quot;-&quot;????_р_._-;_-@_-"/>
    <numFmt numFmtId="177" formatCode="[$-FC19]d\ mmmm\ yyyy\ &quot;г.&quot;"/>
    <numFmt numFmtId="178" formatCode="000000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_р_._-;\-* #,##0.0_р_._-;_-* &quot;-&quot;?_р_._-;_-@_-"/>
    <numFmt numFmtId="188" formatCode="#,##0.0_ ;\-#,##0.0\ "/>
    <numFmt numFmtId="189" formatCode="#,##0_ ;\-#,##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2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4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 horizontal="right"/>
    </xf>
    <xf numFmtId="171" fontId="4" fillId="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1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0" fillId="32" borderId="10" xfId="0" applyNumberForma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" fontId="5" fillId="32" borderId="10" xfId="0" applyNumberFormat="1" applyFont="1" applyFill="1" applyBorder="1" applyAlignment="1">
      <alignment/>
    </xf>
    <xf numFmtId="172" fontId="3" fillId="4" borderId="10" xfId="0" applyNumberFormat="1" applyFont="1" applyFill="1" applyBorder="1" applyAlignment="1">
      <alignment horizontal="center" vertical="center" wrapText="1"/>
    </xf>
    <xf numFmtId="171" fontId="0" fillId="32" borderId="10" xfId="0" applyNumberForma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4" fontId="0" fillId="32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4" fontId="0" fillId="4" borderId="10" xfId="0" applyNumberFormat="1" applyFill="1" applyBorder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wrapText="1"/>
    </xf>
    <xf numFmtId="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32" borderId="0" xfId="0" applyFill="1" applyAlignment="1">
      <alignment/>
    </xf>
    <xf numFmtId="49" fontId="0" fillId="34" borderId="1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/>
    </xf>
    <xf numFmtId="171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71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171" fontId="0" fillId="32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4" fillId="35" borderId="12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4" borderId="0" xfId="0" applyFill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4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0" fontId="14" fillId="35" borderId="10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14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5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3" fillId="32" borderId="10" xfId="0" applyFont="1" applyFill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4" fillId="0" borderId="0" xfId="0" applyFont="1" applyAlignment="1">
      <alignment horizontal="justify" wrapText="1"/>
    </xf>
    <xf numFmtId="4" fontId="4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187" fontId="1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171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14" fillId="0" borderId="15" xfId="0" applyNumberFormat="1" applyFont="1" applyBorder="1" applyAlignment="1">
      <alignment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3" fillId="0" borderId="10" xfId="0" applyFont="1" applyBorder="1" applyAlignment="1">
      <alignment horizontal="justify" wrapText="1"/>
    </xf>
    <xf numFmtId="0" fontId="0" fillId="0" borderId="0" xfId="0" applyAlignment="1">
      <alignment horizontal="center" wrapText="1"/>
    </xf>
    <xf numFmtId="4" fontId="0" fillId="32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4"/>
  <sheetViews>
    <sheetView tabSelected="1" zoomScalePageLayoutView="0" workbookViewId="0" topLeftCell="A71">
      <selection activeCell="W113" sqref="W113"/>
    </sheetView>
  </sheetViews>
  <sheetFormatPr defaultColWidth="9.00390625" defaultRowHeight="12.75"/>
  <cols>
    <col min="1" max="1" width="6.75390625" style="140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7.375" style="2" customWidth="1"/>
  </cols>
  <sheetData>
    <row r="1" spans="4:5" ht="12.75" customHeight="1" hidden="1">
      <c r="D1" s="229"/>
      <c r="E1" s="229"/>
    </row>
    <row r="2" spans="4:5" ht="12.75" customHeight="1" hidden="1">
      <c r="D2" s="229"/>
      <c r="E2" s="229"/>
    </row>
    <row r="3" spans="4:5" ht="12.75" customHeight="1" hidden="1">
      <c r="D3" s="229"/>
      <c r="E3" s="229"/>
    </row>
    <row r="4" spans="1:5" ht="45" customHeight="1" hidden="1">
      <c r="A4" s="228"/>
      <c r="B4" s="228"/>
      <c r="C4" s="228"/>
      <c r="D4" s="228"/>
      <c r="E4" s="228"/>
    </row>
    <row r="5" ht="12.75" customHeight="1" hidden="1"/>
    <row r="6" spans="2:21" ht="12.75" customHeight="1">
      <c r="B6" s="140"/>
      <c r="C6" s="229" t="s">
        <v>123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</row>
    <row r="7" spans="2:21" ht="14.25" customHeight="1">
      <c r="B7" s="125"/>
      <c r="C7" s="229" t="s">
        <v>474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8" spans="3:10" ht="1.5" customHeight="1" hidden="1">
      <c r="C8" s="233"/>
      <c r="D8" s="233"/>
      <c r="E8" s="233"/>
      <c r="F8" s="233"/>
      <c r="G8" s="233"/>
      <c r="H8" s="233"/>
      <c r="I8" s="233"/>
      <c r="J8" s="233"/>
    </row>
    <row r="9" spans="3:21" ht="15.75" customHeight="1">
      <c r="C9" s="231" t="s">
        <v>535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</row>
    <row r="10" spans="1:21" ht="35.25" customHeight="1">
      <c r="A10" s="227" t="s">
        <v>536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</row>
    <row r="11" spans="1:10" ht="15.75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29" s="84" customFormat="1" ht="35.25" customHeight="1">
      <c r="A12" s="237" t="s">
        <v>404</v>
      </c>
      <c r="B12" s="237"/>
      <c r="C12" s="156" t="s">
        <v>405</v>
      </c>
      <c r="D12" s="143" t="s">
        <v>438</v>
      </c>
      <c r="E12" s="153" t="s">
        <v>439</v>
      </c>
      <c r="F12" s="154"/>
      <c r="G12" s="154"/>
      <c r="H12" s="153" t="s">
        <v>443</v>
      </c>
      <c r="I12" s="124" t="s">
        <v>442</v>
      </c>
      <c r="J12" s="155" t="s">
        <v>444</v>
      </c>
      <c r="K12" s="124" t="s">
        <v>445</v>
      </c>
      <c r="L12" s="124" t="s">
        <v>447</v>
      </c>
      <c r="M12" s="124" t="s">
        <v>445</v>
      </c>
      <c r="N12" s="124" t="s">
        <v>460</v>
      </c>
      <c r="O12" s="83" t="s">
        <v>442</v>
      </c>
      <c r="P12" s="124" t="s">
        <v>462</v>
      </c>
      <c r="Q12" s="124"/>
      <c r="R12" s="124"/>
      <c r="S12" s="124"/>
      <c r="T12" s="124" t="s">
        <v>461</v>
      </c>
      <c r="U12" s="168" t="s">
        <v>522</v>
      </c>
      <c r="V12" s="128"/>
      <c r="W12" s="128"/>
      <c r="X12" s="128"/>
      <c r="Y12" s="128"/>
      <c r="Z12" s="128"/>
      <c r="AA12" s="128"/>
      <c r="AB12" s="128"/>
      <c r="AC12" s="128"/>
    </row>
    <row r="13" spans="1:29" s="121" customFormat="1" ht="21.75" customHeight="1">
      <c r="A13" s="174"/>
      <c r="B13" s="149" t="s">
        <v>517</v>
      </c>
      <c r="C13" s="191" t="s">
        <v>516</v>
      </c>
      <c r="D13" s="161">
        <f aca="true" t="shared" si="0" ref="D13:I13">D14+D34+D43</f>
        <v>3359500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3359500</v>
      </c>
      <c r="I13" s="161">
        <f t="shared" si="0"/>
        <v>0</v>
      </c>
      <c r="J13" s="161">
        <f>H13-I13</f>
        <v>3359500</v>
      </c>
      <c r="K13" s="161"/>
      <c r="L13" s="161">
        <f>J13+K13</f>
        <v>3359500</v>
      </c>
      <c r="M13" s="161">
        <v>239875</v>
      </c>
      <c r="N13" s="161">
        <f>L13+M13</f>
        <v>3599375</v>
      </c>
      <c r="O13" s="161">
        <f>O14+O34+O42+O48</f>
        <v>30967.5</v>
      </c>
      <c r="P13" s="161">
        <f>P14+P34+P42+P48</f>
        <v>3630342.5</v>
      </c>
      <c r="Q13" s="161"/>
      <c r="R13" s="161"/>
      <c r="S13" s="161"/>
      <c r="T13" s="161"/>
      <c r="U13" s="196">
        <f>U14+U29+U34+U42+U53+U58</f>
        <v>2169200</v>
      </c>
      <c r="V13" s="162"/>
      <c r="W13" s="162"/>
      <c r="X13" s="162"/>
      <c r="Y13" s="129"/>
      <c r="Z13" s="129"/>
      <c r="AA13" s="129"/>
      <c r="AB13" s="130"/>
      <c r="AC13" s="130"/>
    </row>
    <row r="14" spans="1:29" ht="17.25" customHeight="1">
      <c r="A14" s="149">
        <v>182</v>
      </c>
      <c r="B14" s="149" t="s">
        <v>406</v>
      </c>
      <c r="C14" s="150" t="s">
        <v>407</v>
      </c>
      <c r="D14" s="127">
        <f aca="true" t="shared" si="1" ref="D14:I14">D15</f>
        <v>3200000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3200000</v>
      </c>
      <c r="I14" s="127">
        <f t="shared" si="1"/>
        <v>0</v>
      </c>
      <c r="J14" s="126">
        <f>H14-I14</f>
        <v>3200000</v>
      </c>
      <c r="K14" s="127"/>
      <c r="L14" s="126">
        <f>J14+K14</f>
        <v>3200000</v>
      </c>
      <c r="M14" s="127">
        <v>189875</v>
      </c>
      <c r="N14" s="126">
        <f>L14+M14</f>
        <v>3389875</v>
      </c>
      <c r="O14" s="126"/>
      <c r="P14" s="126">
        <f>N14+O14</f>
        <v>3389875</v>
      </c>
      <c r="Q14" s="126"/>
      <c r="R14" s="126"/>
      <c r="S14" s="126"/>
      <c r="T14" s="127"/>
      <c r="U14" s="197">
        <f>U15</f>
        <v>550000</v>
      </c>
      <c r="V14" s="131"/>
      <c r="W14" s="131"/>
      <c r="X14" s="131"/>
      <c r="Y14" s="131"/>
      <c r="Z14" s="131"/>
      <c r="AA14" s="131"/>
      <c r="AB14" s="117"/>
      <c r="AC14" s="117"/>
    </row>
    <row r="15" spans="1:29" ht="18" customHeight="1">
      <c r="A15" s="137">
        <v>182</v>
      </c>
      <c r="B15" s="137" t="s">
        <v>408</v>
      </c>
      <c r="C15" s="146" t="s">
        <v>409</v>
      </c>
      <c r="D15" s="127">
        <v>3200000</v>
      </c>
      <c r="E15" s="53"/>
      <c r="F15" s="53"/>
      <c r="G15" s="53"/>
      <c r="H15" s="53">
        <f>D15+E15</f>
        <v>3200000</v>
      </c>
      <c r="I15" s="30"/>
      <c r="J15" s="126">
        <f>H15-I15</f>
        <v>3200000</v>
      </c>
      <c r="K15" s="30"/>
      <c r="L15" s="126">
        <f>J15+K15</f>
        <v>3200000</v>
      </c>
      <c r="M15" s="30">
        <v>189875</v>
      </c>
      <c r="N15" s="126">
        <f>L15+M15</f>
        <v>3389875</v>
      </c>
      <c r="O15" s="126"/>
      <c r="P15" s="126">
        <f>N15+O15</f>
        <v>3389875</v>
      </c>
      <c r="Q15" s="126"/>
      <c r="R15" s="126"/>
      <c r="S15" s="126"/>
      <c r="T15" s="30"/>
      <c r="U15" s="198">
        <f>U17</f>
        <v>550000</v>
      </c>
      <c r="V15" s="117"/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7"/>
      <c r="B16" s="137"/>
      <c r="C16" s="146"/>
      <c r="D16" s="127"/>
      <c r="E16" s="53"/>
      <c r="F16" s="53"/>
      <c r="G16" s="53"/>
      <c r="H16" s="53"/>
      <c r="I16" s="30"/>
      <c r="J16" s="126"/>
      <c r="K16" s="30"/>
      <c r="L16" s="126"/>
      <c r="M16" s="135"/>
      <c r="N16" s="126"/>
      <c r="O16" s="126"/>
      <c r="P16" s="126"/>
      <c r="Q16" s="126"/>
      <c r="R16" s="126"/>
      <c r="S16" s="126"/>
      <c r="T16" s="30"/>
      <c r="U16" s="199"/>
      <c r="V16" s="117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16">
        <v>182</v>
      </c>
      <c r="B17" s="216" t="s">
        <v>476</v>
      </c>
      <c r="C17" s="232" t="s">
        <v>505</v>
      </c>
      <c r="D17" s="226">
        <v>3200000</v>
      </c>
      <c r="E17" s="234"/>
      <c r="F17" s="53"/>
      <c r="G17" s="53"/>
      <c r="H17" s="234">
        <f>D17+E17</f>
        <v>3200000</v>
      </c>
      <c r="I17" s="221"/>
      <c r="J17" s="236">
        <v>3200000</v>
      </c>
      <c r="K17" s="221"/>
      <c r="L17" s="221">
        <v>3200000</v>
      </c>
      <c r="M17" s="221">
        <v>189875</v>
      </c>
      <c r="N17" s="235">
        <v>3389875</v>
      </c>
      <c r="O17" s="221"/>
      <c r="P17" s="235">
        <v>3389875</v>
      </c>
      <c r="Q17" s="139"/>
      <c r="R17" s="139"/>
      <c r="S17" s="139"/>
      <c r="T17" s="221"/>
      <c r="U17" s="222">
        <v>550000</v>
      </c>
      <c r="V17" s="132"/>
      <c r="W17" s="132"/>
      <c r="X17" s="132"/>
      <c r="Y17" s="132"/>
      <c r="Z17" s="132"/>
      <c r="AA17" s="132"/>
      <c r="AB17" s="132"/>
      <c r="AC17" s="132"/>
    </row>
    <row r="18" spans="1:29" ht="27.75" customHeight="1">
      <c r="A18" s="216"/>
      <c r="B18" s="216"/>
      <c r="C18" s="232"/>
      <c r="D18" s="226"/>
      <c r="E18" s="234"/>
      <c r="F18" s="53"/>
      <c r="G18" s="53"/>
      <c r="H18" s="234"/>
      <c r="I18" s="221"/>
      <c r="J18" s="236"/>
      <c r="K18" s="221"/>
      <c r="L18" s="221"/>
      <c r="M18" s="221"/>
      <c r="N18" s="235"/>
      <c r="O18" s="221"/>
      <c r="P18" s="235"/>
      <c r="Q18" s="139"/>
      <c r="R18" s="139"/>
      <c r="S18" s="139"/>
      <c r="T18" s="221"/>
      <c r="U18" s="223"/>
      <c r="V18" s="11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16"/>
      <c r="B19" s="216"/>
      <c r="C19" s="232"/>
      <c r="D19" s="226"/>
      <c r="E19" s="234"/>
      <c r="F19" s="53"/>
      <c r="G19" s="53"/>
      <c r="H19" s="234"/>
      <c r="I19" s="221"/>
      <c r="J19" s="236"/>
      <c r="K19" s="221"/>
      <c r="L19" s="221"/>
      <c r="M19" s="221"/>
      <c r="N19" s="235"/>
      <c r="O19" s="221"/>
      <c r="P19" s="235"/>
      <c r="Q19" s="139"/>
      <c r="R19" s="139"/>
      <c r="S19" s="139"/>
      <c r="T19" s="221"/>
      <c r="U19" s="223"/>
      <c r="V19" s="11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16"/>
      <c r="B20" s="216"/>
      <c r="C20" s="232"/>
      <c r="D20" s="226"/>
      <c r="E20" s="234"/>
      <c r="F20" s="53"/>
      <c r="G20" s="53"/>
      <c r="H20" s="234"/>
      <c r="I20" s="221"/>
      <c r="J20" s="236"/>
      <c r="K20" s="221"/>
      <c r="L20" s="221"/>
      <c r="M20" s="221"/>
      <c r="N20" s="235"/>
      <c r="O20" s="221"/>
      <c r="P20" s="235"/>
      <c r="Q20" s="139"/>
      <c r="R20" s="139"/>
      <c r="S20" s="139"/>
      <c r="T20" s="221"/>
      <c r="U20" s="224"/>
      <c r="V20" s="117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16">
        <v>182</v>
      </c>
      <c r="B21" s="216" t="s">
        <v>410</v>
      </c>
      <c r="C21" s="217" t="s">
        <v>411</v>
      </c>
      <c r="D21" s="127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00"/>
      <c r="V21" s="117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16"/>
      <c r="B22" s="216"/>
      <c r="C22" s="217"/>
      <c r="D22" s="127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00"/>
      <c r="V22" s="117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16"/>
      <c r="B23" s="216"/>
      <c r="C23" s="217"/>
      <c r="D23" s="127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00"/>
      <c r="V23" s="117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16"/>
      <c r="B24" s="216"/>
      <c r="C24" s="217"/>
      <c r="D24" s="127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00"/>
      <c r="V24" s="117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16"/>
      <c r="B25" s="216"/>
      <c r="C25" s="217"/>
      <c r="D25" s="127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01"/>
      <c r="V25" s="132"/>
      <c r="W25" s="132"/>
      <c r="X25" s="132"/>
      <c r="Y25" s="132"/>
      <c r="Z25" s="132"/>
      <c r="AA25" s="132"/>
      <c r="AB25" s="132"/>
      <c r="AC25" s="132"/>
    </row>
    <row r="26" spans="1:29" ht="26.25" customHeight="1" hidden="1" thickBot="1">
      <c r="A26" s="216"/>
      <c r="B26" s="216"/>
      <c r="C26" s="217"/>
      <c r="D26" s="127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00"/>
      <c r="V26" s="117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7">
        <v>182</v>
      </c>
      <c r="B27" s="137" t="s">
        <v>412</v>
      </c>
      <c r="C27" s="138" t="s">
        <v>413</v>
      </c>
      <c r="D27" s="127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00"/>
      <c r="V27" s="117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7">
        <v>182</v>
      </c>
      <c r="B28" s="137" t="s">
        <v>414</v>
      </c>
      <c r="C28" s="138" t="s">
        <v>415</v>
      </c>
      <c r="D28" s="127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00"/>
      <c r="V28" s="117"/>
      <c r="W28" s="117"/>
      <c r="X28" s="117"/>
      <c r="Y28" s="117"/>
      <c r="Z28" s="117"/>
      <c r="AA28" s="117"/>
      <c r="AB28" s="117"/>
      <c r="AC28" s="117"/>
    </row>
    <row r="29" spans="1:29" ht="31.5" customHeight="1">
      <c r="A29" s="149">
        <v>100</v>
      </c>
      <c r="B29" s="149" t="s">
        <v>484</v>
      </c>
      <c r="C29" s="150" t="s">
        <v>485</v>
      </c>
      <c r="D29" s="184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2">
        <f>U30+U31+U32+U33</f>
        <v>468100</v>
      </c>
      <c r="V29" s="117"/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7">
        <v>100</v>
      </c>
      <c r="B30" s="137" t="s">
        <v>486</v>
      </c>
      <c r="C30" s="138" t="s">
        <v>494</v>
      </c>
      <c r="D30" s="184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03">
        <v>166000</v>
      </c>
      <c r="V30" s="117"/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7">
        <v>100</v>
      </c>
      <c r="B31" s="137" t="s">
        <v>487</v>
      </c>
      <c r="C31" s="185" t="s">
        <v>495</v>
      </c>
      <c r="D31" s="184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3">
        <v>2000</v>
      </c>
      <c r="V31" s="117"/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7">
        <v>100</v>
      </c>
      <c r="B32" s="137" t="s">
        <v>488</v>
      </c>
      <c r="C32" s="138" t="s">
        <v>496</v>
      </c>
      <c r="D32" s="184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03">
        <v>300000</v>
      </c>
      <c r="V32" s="117"/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7">
        <v>100</v>
      </c>
      <c r="B33" s="137" t="s">
        <v>489</v>
      </c>
      <c r="C33" s="183" t="s">
        <v>497</v>
      </c>
      <c r="D33" s="184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03">
        <v>100</v>
      </c>
      <c r="V33" s="117"/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49">
        <v>182</v>
      </c>
      <c r="B34" s="149" t="s">
        <v>412</v>
      </c>
      <c r="C34" s="150" t="s">
        <v>436</v>
      </c>
      <c r="D34" s="127">
        <f aca="true" t="shared" si="2" ref="D34:I34">D35+D40</f>
        <v>159500</v>
      </c>
      <c r="E34" s="127">
        <f t="shared" si="2"/>
        <v>0</v>
      </c>
      <c r="F34" s="127">
        <f t="shared" si="2"/>
        <v>0</v>
      </c>
      <c r="G34" s="127">
        <f t="shared" si="2"/>
        <v>0</v>
      </c>
      <c r="H34" s="127">
        <f t="shared" si="2"/>
        <v>159500</v>
      </c>
      <c r="I34" s="127">
        <f t="shared" si="2"/>
        <v>0</v>
      </c>
      <c r="J34" s="127">
        <f>H34+I34</f>
        <v>159500</v>
      </c>
      <c r="K34" s="127"/>
      <c r="L34" s="126">
        <f>J34+K34</f>
        <v>159500</v>
      </c>
      <c r="M34" s="127">
        <v>50000</v>
      </c>
      <c r="N34" s="126">
        <f>L34+M34</f>
        <v>209500</v>
      </c>
      <c r="O34" s="126">
        <v>30019.21</v>
      </c>
      <c r="P34" s="126">
        <f>P35+P40</f>
        <v>239519.21</v>
      </c>
      <c r="Q34" s="126"/>
      <c r="R34" s="126"/>
      <c r="S34" s="126"/>
      <c r="T34" s="127"/>
      <c r="U34" s="197">
        <f>U35+U36+U39</f>
        <v>673000</v>
      </c>
      <c r="V34" s="131"/>
      <c r="W34" s="131"/>
      <c r="X34" s="131"/>
      <c r="Y34" s="131"/>
      <c r="Z34" s="131"/>
      <c r="AA34" s="131"/>
      <c r="AB34" s="131"/>
      <c r="AC34" s="117"/>
    </row>
    <row r="35" spans="1:29" ht="45" customHeight="1">
      <c r="A35" s="137">
        <v>182</v>
      </c>
      <c r="B35" s="137" t="s">
        <v>414</v>
      </c>
      <c r="C35" s="138" t="s">
        <v>506</v>
      </c>
      <c r="D35" s="127">
        <v>100000</v>
      </c>
      <c r="E35" s="53"/>
      <c r="F35" s="53"/>
      <c r="G35" s="53"/>
      <c r="H35" s="53">
        <f>D35+E35</f>
        <v>100000</v>
      </c>
      <c r="I35" s="30"/>
      <c r="J35" s="127">
        <f>H35+I35</f>
        <v>100000</v>
      </c>
      <c r="K35" s="30"/>
      <c r="L35" s="126">
        <f>J35+K35</f>
        <v>100000</v>
      </c>
      <c r="M35" s="30"/>
      <c r="N35" s="126">
        <f>L35+M35</f>
        <v>100000</v>
      </c>
      <c r="O35" s="126"/>
      <c r="P35" s="126">
        <f>N35+O35</f>
        <v>100000</v>
      </c>
      <c r="Q35" s="126"/>
      <c r="R35" s="126"/>
      <c r="S35" s="126"/>
      <c r="T35" s="30"/>
      <c r="U35" s="198">
        <v>60000</v>
      </c>
      <c r="V35" s="117"/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7">
        <v>182</v>
      </c>
      <c r="B36" s="137" t="s">
        <v>470</v>
      </c>
      <c r="C36" s="150" t="s">
        <v>465</v>
      </c>
      <c r="D36" s="127"/>
      <c r="E36" s="53"/>
      <c r="F36" s="53"/>
      <c r="G36" s="53"/>
      <c r="H36" s="53"/>
      <c r="I36" s="30"/>
      <c r="J36" s="127"/>
      <c r="K36" s="30"/>
      <c r="L36" s="126"/>
      <c r="M36" s="30"/>
      <c r="N36" s="126"/>
      <c r="O36" s="126"/>
      <c r="P36" s="126"/>
      <c r="Q36" s="126"/>
      <c r="R36" s="126"/>
      <c r="S36" s="126"/>
      <c r="T36" s="30"/>
      <c r="U36" s="204">
        <f>U37+U38</f>
        <v>380000</v>
      </c>
      <c r="V36" s="117"/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7">
        <v>182</v>
      </c>
      <c r="B37" s="137" t="s">
        <v>466</v>
      </c>
      <c r="C37" s="138" t="s">
        <v>467</v>
      </c>
      <c r="D37" s="127"/>
      <c r="E37" s="53"/>
      <c r="F37" s="53"/>
      <c r="G37" s="53"/>
      <c r="H37" s="53"/>
      <c r="I37" s="30"/>
      <c r="J37" s="127"/>
      <c r="K37" s="30"/>
      <c r="L37" s="126"/>
      <c r="M37" s="30"/>
      <c r="N37" s="126"/>
      <c r="O37" s="126"/>
      <c r="P37" s="126"/>
      <c r="Q37" s="126"/>
      <c r="R37" s="126"/>
      <c r="S37" s="126"/>
      <c r="T37" s="30"/>
      <c r="U37" s="198">
        <v>40000</v>
      </c>
      <c r="V37" s="117"/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7">
        <v>182</v>
      </c>
      <c r="B38" s="137" t="s">
        <v>468</v>
      </c>
      <c r="C38" s="138" t="s">
        <v>469</v>
      </c>
      <c r="D38" s="127"/>
      <c r="E38" s="53"/>
      <c r="F38" s="53"/>
      <c r="G38" s="53"/>
      <c r="H38" s="53"/>
      <c r="I38" s="30"/>
      <c r="J38" s="127"/>
      <c r="K38" s="30"/>
      <c r="L38" s="126"/>
      <c r="M38" s="30"/>
      <c r="N38" s="126"/>
      <c r="O38" s="126"/>
      <c r="P38" s="126"/>
      <c r="Q38" s="126"/>
      <c r="R38" s="126"/>
      <c r="S38" s="126"/>
      <c r="T38" s="30"/>
      <c r="U38" s="198">
        <v>340000</v>
      </c>
      <c r="V38" s="117"/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7">
        <v>182</v>
      </c>
      <c r="B39" s="149" t="s">
        <v>480</v>
      </c>
      <c r="C39" s="176" t="s">
        <v>481</v>
      </c>
      <c r="D39" s="149"/>
      <c r="E39" s="177"/>
      <c r="F39" s="177"/>
      <c r="G39" s="177"/>
      <c r="H39" s="177"/>
      <c r="I39" s="178"/>
      <c r="J39" s="149"/>
      <c r="K39" s="178"/>
      <c r="L39" s="145"/>
      <c r="M39" s="178"/>
      <c r="N39" s="145"/>
      <c r="O39" s="145"/>
      <c r="P39" s="145"/>
      <c r="Q39" s="145"/>
      <c r="R39" s="145"/>
      <c r="S39" s="145"/>
      <c r="T39" s="178"/>
      <c r="U39" s="205">
        <f>U40+U41</f>
        <v>233000</v>
      </c>
      <c r="V39" s="117"/>
      <c r="W39" s="117"/>
      <c r="X39" s="117"/>
      <c r="Y39" s="117"/>
      <c r="Z39" s="117"/>
      <c r="AA39" s="117"/>
      <c r="AB39" s="117"/>
      <c r="AC39" s="117"/>
    </row>
    <row r="40" spans="1:29" ht="40.5" customHeight="1">
      <c r="A40" s="137">
        <v>182</v>
      </c>
      <c r="B40" s="188" t="s">
        <v>501</v>
      </c>
      <c r="C40" s="172" t="s">
        <v>502</v>
      </c>
      <c r="D40" s="127">
        <v>59500</v>
      </c>
      <c r="E40" s="53"/>
      <c r="F40" s="53"/>
      <c r="G40" s="53"/>
      <c r="H40" s="53">
        <f>D40+E40</f>
        <v>59500</v>
      </c>
      <c r="I40" s="30"/>
      <c r="J40" s="127">
        <f>H40+I40</f>
        <v>59500</v>
      </c>
      <c r="K40" s="30"/>
      <c r="L40" s="126">
        <f>J40+K40</f>
        <v>59500</v>
      </c>
      <c r="M40" s="30">
        <v>50000</v>
      </c>
      <c r="N40" s="126">
        <f>L40+M40</f>
        <v>109500</v>
      </c>
      <c r="O40" s="126">
        <v>30019.21</v>
      </c>
      <c r="P40" s="126">
        <f>N40+O40</f>
        <v>139519.21</v>
      </c>
      <c r="Q40" s="126"/>
      <c r="R40" s="126"/>
      <c r="S40" s="126"/>
      <c r="T40" s="30"/>
      <c r="U40" s="198">
        <v>138000</v>
      </c>
      <c r="V40" s="117"/>
      <c r="W40" s="117"/>
      <c r="X40" s="117"/>
      <c r="Y40" s="117"/>
      <c r="Z40" s="117"/>
      <c r="AA40" s="117"/>
      <c r="AB40" s="117"/>
      <c r="AC40" s="117"/>
    </row>
    <row r="41" spans="1:29" ht="37.5" customHeight="1">
      <c r="A41" s="137">
        <v>182</v>
      </c>
      <c r="B41" s="188" t="s">
        <v>537</v>
      </c>
      <c r="C41" s="172" t="s">
        <v>504</v>
      </c>
      <c r="D41" s="127"/>
      <c r="E41" s="53"/>
      <c r="F41" s="53"/>
      <c r="G41" s="53"/>
      <c r="H41" s="53"/>
      <c r="I41" s="30"/>
      <c r="J41" s="127"/>
      <c r="K41" s="30"/>
      <c r="L41" s="126"/>
      <c r="M41" s="30"/>
      <c r="N41" s="126"/>
      <c r="O41" s="126"/>
      <c r="P41" s="126"/>
      <c r="Q41" s="126"/>
      <c r="R41" s="126"/>
      <c r="S41" s="126"/>
      <c r="T41" s="30"/>
      <c r="U41" s="198">
        <v>95000</v>
      </c>
      <c r="V41" s="117"/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7">
        <v>707</v>
      </c>
      <c r="B42" s="149" t="s">
        <v>416</v>
      </c>
      <c r="C42" s="150" t="s">
        <v>417</v>
      </c>
      <c r="D42" s="127">
        <f aca="true" t="shared" si="3" ref="D42:J42">D43</f>
        <v>0</v>
      </c>
      <c r="E42" s="127">
        <f t="shared" si="3"/>
        <v>0</v>
      </c>
      <c r="F42" s="12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0</v>
      </c>
      <c r="J42" s="127">
        <f t="shared" si="3"/>
        <v>0</v>
      </c>
      <c r="K42" s="127"/>
      <c r="L42" s="126">
        <f>J42+K42</f>
        <v>0</v>
      </c>
      <c r="M42" s="127"/>
      <c r="N42" s="126">
        <f>N46</f>
        <v>0</v>
      </c>
      <c r="O42" s="126">
        <f>O46</f>
        <v>100</v>
      </c>
      <c r="P42" s="126">
        <f>P46</f>
        <v>100</v>
      </c>
      <c r="Q42" s="126"/>
      <c r="R42" s="126"/>
      <c r="S42" s="126"/>
      <c r="T42" s="127"/>
      <c r="U42" s="204">
        <f>U46</f>
        <v>20000</v>
      </c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29" ht="39" customHeight="1" hidden="1" thickBot="1">
      <c r="A43" s="137"/>
      <c r="B43" s="137"/>
      <c r="C43" s="138"/>
      <c r="D43" s="127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06"/>
      <c r="V43" s="117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7">
        <v>701</v>
      </c>
      <c r="B44" s="137" t="s">
        <v>418</v>
      </c>
      <c r="C44" s="138" t="s">
        <v>419</v>
      </c>
      <c r="D44" s="127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06"/>
      <c r="V44" s="117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7"/>
      <c r="B45" s="137"/>
      <c r="C45" s="138"/>
      <c r="D45" s="127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06"/>
      <c r="V45" s="117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7">
        <v>707</v>
      </c>
      <c r="B46" s="137" t="s">
        <v>458</v>
      </c>
      <c r="C46" s="138" t="s">
        <v>477</v>
      </c>
      <c r="D46" s="127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98">
        <f>U47</f>
        <v>20000</v>
      </c>
      <c r="V46" s="117"/>
      <c r="W46" s="117"/>
      <c r="X46" s="117"/>
      <c r="Y46" s="117"/>
      <c r="Z46" s="117"/>
      <c r="AA46" s="117"/>
      <c r="AB46" s="117"/>
      <c r="AC46" s="117"/>
    </row>
    <row r="47" spans="1:29" ht="78.75">
      <c r="A47" s="137">
        <v>707</v>
      </c>
      <c r="B47" s="137" t="s">
        <v>418</v>
      </c>
      <c r="C47" s="138" t="s">
        <v>459</v>
      </c>
      <c r="D47" s="127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98">
        <v>20000</v>
      </c>
      <c r="V47" s="117"/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7">
        <v>182</v>
      </c>
      <c r="B48" s="149" t="s">
        <v>448</v>
      </c>
      <c r="C48" s="159" t="s">
        <v>449</v>
      </c>
      <c r="D48" s="127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204">
        <f>U49+U50</f>
        <v>0</v>
      </c>
      <c r="V48" s="117"/>
      <c r="W48" s="117"/>
      <c r="X48" s="117"/>
      <c r="Y48" s="117"/>
      <c r="Z48" s="117"/>
      <c r="AA48" s="117"/>
      <c r="AB48" s="117"/>
      <c r="AC48" s="117"/>
    </row>
    <row r="49" spans="1:29" ht="31.5" hidden="1">
      <c r="A49" s="137">
        <v>182</v>
      </c>
      <c r="B49" s="137" t="s">
        <v>454</v>
      </c>
      <c r="C49" s="138" t="s">
        <v>455</v>
      </c>
      <c r="D49" s="127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204">
        <v>0</v>
      </c>
      <c r="V49" s="117"/>
      <c r="W49" s="117"/>
      <c r="X49" s="117"/>
      <c r="Y49" s="117"/>
      <c r="Z49" s="117"/>
      <c r="AA49" s="117"/>
      <c r="AB49" s="117"/>
      <c r="AC49" s="117"/>
    </row>
    <row r="50" spans="1:29" ht="31.5" hidden="1">
      <c r="A50" s="137">
        <v>182</v>
      </c>
      <c r="B50" s="137" t="s">
        <v>450</v>
      </c>
      <c r="C50" s="138" t="s">
        <v>451</v>
      </c>
      <c r="D50" s="127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204">
        <v>0</v>
      </c>
      <c r="V50" s="117"/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 hidden="1">
      <c r="A51" s="218"/>
      <c r="B51" s="220"/>
      <c r="C51" s="219" t="s">
        <v>420</v>
      </c>
      <c r="D51" s="225" t="e">
        <f>D53+D60</f>
        <v>#REF!</v>
      </c>
      <c r="E51" s="189"/>
      <c r="F51" s="189"/>
      <c r="G51" s="189"/>
      <c r="H51" s="189" t="e">
        <f>D51+E51</f>
        <v>#REF!</v>
      </c>
      <c r="I51" s="190"/>
      <c r="J51" s="161" t="e">
        <f>H51-I51</f>
        <v>#REF!</v>
      </c>
      <c r="K51" s="190"/>
      <c r="L51" s="161" t="e">
        <f>J51+K51</f>
        <v>#REF!</v>
      </c>
      <c r="M51" s="190">
        <v>100000</v>
      </c>
      <c r="N51" s="161" t="e">
        <f>N53+N60</f>
        <v>#REF!</v>
      </c>
      <c r="O51" s="161" t="e">
        <f>O53+O60</f>
        <v>#REF!</v>
      </c>
      <c r="P51" s="161" t="e">
        <f>P53+P60</f>
        <v>#REF!</v>
      </c>
      <c r="Q51" s="161"/>
      <c r="R51" s="161"/>
      <c r="S51" s="161"/>
      <c r="T51" s="190"/>
      <c r="U51" s="197"/>
      <c r="V51" s="192"/>
      <c r="W51" s="192"/>
      <c r="X51" s="192"/>
      <c r="Y51" s="133"/>
      <c r="Z51" s="133"/>
      <c r="AA51" s="133"/>
      <c r="AB51" s="133"/>
      <c r="AC51" s="133"/>
    </row>
    <row r="52" spans="1:29" s="122" customFormat="1" ht="17.25" customHeight="1" hidden="1" thickBot="1">
      <c r="A52" s="218"/>
      <c r="B52" s="220"/>
      <c r="C52" s="219"/>
      <c r="D52" s="225"/>
      <c r="E52" s="189"/>
      <c r="F52" s="189"/>
      <c r="G52" s="189"/>
      <c r="H52" s="193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207"/>
      <c r="V52" s="192"/>
      <c r="W52" s="192"/>
      <c r="X52" s="192"/>
      <c r="Y52" s="133"/>
      <c r="Z52" s="133"/>
      <c r="AA52" s="133"/>
      <c r="AB52" s="133"/>
      <c r="AC52" s="133"/>
    </row>
    <row r="53" spans="1:39" ht="48" customHeight="1">
      <c r="A53" s="137">
        <v>707</v>
      </c>
      <c r="B53" s="149" t="s">
        <v>421</v>
      </c>
      <c r="C53" s="150" t="s">
        <v>518</v>
      </c>
      <c r="D53" s="127">
        <f aca="true" t="shared" si="4" ref="D53:I53">D54+D56</f>
        <v>125000</v>
      </c>
      <c r="E53" s="127">
        <f t="shared" si="4"/>
        <v>0</v>
      </c>
      <c r="F53" s="127">
        <f t="shared" si="4"/>
        <v>0</v>
      </c>
      <c r="G53" s="127">
        <f t="shared" si="4"/>
        <v>0</v>
      </c>
      <c r="H53" s="127">
        <f t="shared" si="4"/>
        <v>125000</v>
      </c>
      <c r="I53" s="127">
        <f t="shared" si="4"/>
        <v>0</v>
      </c>
      <c r="J53" s="126">
        <f aca="true" t="shared" si="5" ref="J53:J60">H53-I53</f>
        <v>125000</v>
      </c>
      <c r="K53" s="127"/>
      <c r="L53" s="126">
        <f aca="true" t="shared" si="6" ref="L53:L60">J53+K53</f>
        <v>125000</v>
      </c>
      <c r="M53" s="127">
        <v>100000</v>
      </c>
      <c r="N53" s="126" t="e">
        <f>N54+N56+#REF!</f>
        <v>#REF!</v>
      </c>
      <c r="O53" s="126" t="e">
        <f>O54+O56+#REF!</f>
        <v>#REF!</v>
      </c>
      <c r="P53" s="126" t="e">
        <f>P54+P56+#REF!</f>
        <v>#REF!</v>
      </c>
      <c r="Q53" s="126"/>
      <c r="R53" s="126"/>
      <c r="S53" s="126"/>
      <c r="T53" s="127"/>
      <c r="U53" s="204">
        <f>U56+U59</f>
        <v>458100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17"/>
    </row>
    <row r="54" spans="1:29" ht="66.75" customHeight="1" hidden="1">
      <c r="A54" s="137">
        <v>707</v>
      </c>
      <c r="B54" s="137" t="s">
        <v>422</v>
      </c>
      <c r="C54" s="138" t="s">
        <v>423</v>
      </c>
      <c r="D54" s="127">
        <v>80000</v>
      </c>
      <c r="E54" s="53"/>
      <c r="F54" s="53"/>
      <c r="G54" s="53"/>
      <c r="H54" s="53">
        <f>D54+E54</f>
        <v>80000</v>
      </c>
      <c r="I54" s="30"/>
      <c r="J54" s="126">
        <f t="shared" si="5"/>
        <v>80000</v>
      </c>
      <c r="K54" s="30"/>
      <c r="L54" s="126">
        <f t="shared" si="6"/>
        <v>80000</v>
      </c>
      <c r="M54" s="30"/>
      <c r="N54" s="126">
        <f>L54+M54</f>
        <v>80000</v>
      </c>
      <c r="O54" s="126"/>
      <c r="P54" s="126">
        <f>N54+O54</f>
        <v>80000</v>
      </c>
      <c r="Q54" s="126"/>
      <c r="R54" s="126"/>
      <c r="S54" s="126"/>
      <c r="T54" s="30"/>
      <c r="U54" s="198">
        <f>U55</f>
        <v>0</v>
      </c>
      <c r="V54" s="117"/>
      <c r="W54" s="117"/>
      <c r="X54" s="117"/>
      <c r="Y54" s="117"/>
      <c r="Z54" s="117"/>
      <c r="AA54" s="117"/>
      <c r="AB54" s="117"/>
      <c r="AC54" s="117"/>
    </row>
    <row r="55" spans="1:29" ht="0.75" customHeight="1">
      <c r="A55" s="137">
        <v>707</v>
      </c>
      <c r="B55" s="137" t="s">
        <v>478</v>
      </c>
      <c r="C55" s="138" t="s">
        <v>437</v>
      </c>
      <c r="D55" s="127">
        <v>80000</v>
      </c>
      <c r="E55" s="53"/>
      <c r="F55" s="53"/>
      <c r="G55" s="53"/>
      <c r="H55" s="53">
        <f>D55+E55</f>
        <v>80000</v>
      </c>
      <c r="I55" s="30"/>
      <c r="J55" s="126">
        <f t="shared" si="5"/>
        <v>80000</v>
      </c>
      <c r="K55" s="30"/>
      <c r="L55" s="126">
        <f t="shared" si="6"/>
        <v>80000</v>
      </c>
      <c r="M55" s="30"/>
      <c r="N55" s="126">
        <f>L55+M55</f>
        <v>80000</v>
      </c>
      <c r="O55" s="126"/>
      <c r="P55" s="126">
        <f>N55+O55</f>
        <v>80000</v>
      </c>
      <c r="Q55" s="126"/>
      <c r="R55" s="126"/>
      <c r="S55" s="126"/>
      <c r="T55" s="30"/>
      <c r="U55" s="198">
        <v>0</v>
      </c>
      <c r="V55" s="117"/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7">
        <v>707</v>
      </c>
      <c r="B56" s="137" t="s">
        <v>424</v>
      </c>
      <c r="C56" s="138" t="s">
        <v>479</v>
      </c>
      <c r="D56" s="127">
        <v>45000</v>
      </c>
      <c r="E56" s="53"/>
      <c r="F56" s="53"/>
      <c r="G56" s="53"/>
      <c r="H56" s="53">
        <f>D56+E56</f>
        <v>45000</v>
      </c>
      <c r="I56" s="30"/>
      <c r="J56" s="126">
        <f t="shared" si="5"/>
        <v>45000</v>
      </c>
      <c r="K56" s="30"/>
      <c r="L56" s="126">
        <f t="shared" si="6"/>
        <v>45000</v>
      </c>
      <c r="M56" s="30"/>
      <c r="N56" s="126">
        <f>L56+M56</f>
        <v>45000</v>
      </c>
      <c r="O56" s="126"/>
      <c r="P56" s="126">
        <f>N56+O56</f>
        <v>45000</v>
      </c>
      <c r="Q56" s="126"/>
      <c r="R56" s="126"/>
      <c r="S56" s="126"/>
      <c r="T56" s="30"/>
      <c r="U56" s="198">
        <f>U57</f>
        <v>8100</v>
      </c>
      <c r="V56" s="117"/>
      <c r="W56" s="117"/>
      <c r="X56" s="117"/>
      <c r="Y56" s="117"/>
      <c r="Z56" s="117"/>
      <c r="AA56" s="117"/>
      <c r="AB56" s="117"/>
      <c r="AC56" s="117"/>
    </row>
    <row r="57" spans="1:29" ht="80.25" customHeight="1">
      <c r="A57" s="137">
        <v>707</v>
      </c>
      <c r="B57" s="137" t="s">
        <v>425</v>
      </c>
      <c r="C57" s="138" t="s">
        <v>508</v>
      </c>
      <c r="D57" s="127">
        <v>45000</v>
      </c>
      <c r="E57" s="53"/>
      <c r="F57" s="53"/>
      <c r="G57" s="53"/>
      <c r="H57" s="53">
        <f>D57+E57</f>
        <v>45000</v>
      </c>
      <c r="I57" s="30"/>
      <c r="J57" s="126">
        <f t="shared" si="5"/>
        <v>45000</v>
      </c>
      <c r="K57" s="30"/>
      <c r="L57" s="126">
        <f t="shared" si="6"/>
        <v>45000</v>
      </c>
      <c r="M57" s="30"/>
      <c r="N57" s="126">
        <f>L57+M57</f>
        <v>45000</v>
      </c>
      <c r="O57" s="126"/>
      <c r="P57" s="126">
        <f>N57+O57</f>
        <v>45000</v>
      </c>
      <c r="Q57" s="126"/>
      <c r="R57" s="126"/>
      <c r="S57" s="126"/>
      <c r="T57" s="30"/>
      <c r="U57" s="198">
        <v>8100</v>
      </c>
      <c r="V57" s="117"/>
      <c r="W57" s="117"/>
      <c r="X57" s="117"/>
      <c r="Y57" s="117"/>
      <c r="Z57" s="117"/>
      <c r="AA57" s="117"/>
      <c r="AB57" s="117"/>
      <c r="AC57" s="117"/>
    </row>
    <row r="58" spans="1:29" ht="32.25" customHeight="1" hidden="1">
      <c r="A58" s="149">
        <v>707</v>
      </c>
      <c r="B58" s="149" t="s">
        <v>524</v>
      </c>
      <c r="C58" s="194" t="s">
        <v>507</v>
      </c>
      <c r="D58" s="127"/>
      <c r="E58" s="53"/>
      <c r="F58" s="53"/>
      <c r="G58" s="53"/>
      <c r="H58" s="53"/>
      <c r="I58" s="30"/>
      <c r="J58" s="126"/>
      <c r="K58" s="30"/>
      <c r="L58" s="126"/>
      <c r="M58" s="30"/>
      <c r="N58" s="126"/>
      <c r="O58" s="126"/>
      <c r="P58" s="126"/>
      <c r="Q58" s="126"/>
      <c r="R58" s="126"/>
      <c r="S58" s="126"/>
      <c r="T58" s="30"/>
      <c r="U58" s="204"/>
      <c r="V58" s="117"/>
      <c r="W58" s="117"/>
      <c r="X58" s="117"/>
      <c r="Y58" s="117"/>
      <c r="Z58" s="117"/>
      <c r="AA58" s="117"/>
      <c r="AB58" s="117"/>
      <c r="AC58" s="117"/>
    </row>
    <row r="59" spans="1:29" ht="81" customHeight="1">
      <c r="A59" s="137">
        <v>707</v>
      </c>
      <c r="B59" s="137" t="s">
        <v>545</v>
      </c>
      <c r="C59" s="138" t="s">
        <v>546</v>
      </c>
      <c r="D59" s="127"/>
      <c r="E59" s="53"/>
      <c r="F59" s="53"/>
      <c r="G59" s="53"/>
      <c r="H59" s="53"/>
      <c r="I59" s="30"/>
      <c r="J59" s="126"/>
      <c r="K59" s="30"/>
      <c r="L59" s="126"/>
      <c r="M59" s="30"/>
      <c r="N59" s="126"/>
      <c r="O59" s="126"/>
      <c r="P59" s="126"/>
      <c r="Q59" s="126"/>
      <c r="R59" s="126"/>
      <c r="S59" s="126"/>
      <c r="T59" s="30"/>
      <c r="U59" s="198">
        <v>450000</v>
      </c>
      <c r="V59" s="117"/>
      <c r="W59" s="117"/>
      <c r="X59" s="117"/>
      <c r="Y59" s="117"/>
      <c r="Z59" s="117"/>
      <c r="AA59" s="117"/>
      <c r="AB59" s="117"/>
      <c r="AC59" s="117"/>
    </row>
    <row r="60" spans="1:21" ht="31.5" hidden="1">
      <c r="A60" s="137">
        <v>707</v>
      </c>
      <c r="B60" s="149" t="s">
        <v>426</v>
      </c>
      <c r="C60" s="150" t="s">
        <v>427</v>
      </c>
      <c r="D60" s="127" t="e">
        <f>#REF!+D61</f>
        <v>#REF!</v>
      </c>
      <c r="E60" s="53"/>
      <c r="F60" s="53"/>
      <c r="G60" s="53"/>
      <c r="H60" s="53" t="e">
        <f>D60+E60</f>
        <v>#REF!</v>
      </c>
      <c r="I60" s="30"/>
      <c r="J60" s="126" t="e">
        <f t="shared" si="5"/>
        <v>#REF!</v>
      </c>
      <c r="K60" s="30"/>
      <c r="L60" s="126" t="e">
        <f t="shared" si="6"/>
        <v>#REF!</v>
      </c>
      <c r="M60" s="30"/>
      <c r="N60" s="126"/>
      <c r="O60" s="126">
        <f>O65</f>
        <v>32.5</v>
      </c>
      <c r="P60" s="126">
        <f>P65</f>
        <v>32.5</v>
      </c>
      <c r="Q60" s="126"/>
      <c r="R60" s="126"/>
      <c r="S60" s="126"/>
      <c r="T60" s="30"/>
      <c r="U60" s="204">
        <f>U61</f>
        <v>0</v>
      </c>
    </row>
    <row r="61" spans="1:21" ht="74.25" customHeight="1" hidden="1">
      <c r="A61" s="137">
        <v>707</v>
      </c>
      <c r="B61" s="137" t="s">
        <v>490</v>
      </c>
      <c r="C61" s="186" t="s">
        <v>499</v>
      </c>
      <c r="D61" s="127"/>
      <c r="E61" s="36"/>
      <c r="F61" s="36"/>
      <c r="G61" s="36"/>
      <c r="H61" s="14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8">
        <v>0</v>
      </c>
    </row>
    <row r="62" spans="1:21" ht="15.75" hidden="1">
      <c r="A62" s="137"/>
      <c r="B62" s="137"/>
      <c r="C62" s="138"/>
      <c r="D62" s="127"/>
      <c r="E62" s="53"/>
      <c r="F62" s="60"/>
      <c r="G62" s="59"/>
      <c r="H62" s="14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06"/>
    </row>
    <row r="63" spans="1:21" ht="15.75" hidden="1">
      <c r="A63" s="137">
        <v>701</v>
      </c>
      <c r="B63" s="137" t="s">
        <v>428</v>
      </c>
      <c r="C63" s="138" t="s">
        <v>429</v>
      </c>
      <c r="D63" s="127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06"/>
    </row>
    <row r="64" spans="1:21" ht="15.75" hidden="1">
      <c r="A64" s="137"/>
      <c r="B64" s="137"/>
      <c r="C64" s="138"/>
      <c r="D64" s="127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06"/>
    </row>
    <row r="65" spans="1:21" ht="47.25" hidden="1">
      <c r="A65" s="137">
        <v>707</v>
      </c>
      <c r="B65" s="137" t="s">
        <v>456</v>
      </c>
      <c r="C65" s="138" t="s">
        <v>457</v>
      </c>
      <c r="D65" s="127"/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>
        <v>32.5</v>
      </c>
      <c r="P65" s="30">
        <v>32.5</v>
      </c>
      <c r="Q65" s="30"/>
      <c r="R65" s="30"/>
      <c r="S65" s="30"/>
      <c r="T65" s="30"/>
      <c r="U65" s="204">
        <f>U66</f>
        <v>0</v>
      </c>
    </row>
    <row r="66" spans="1:21" ht="47.25" hidden="1">
      <c r="A66" s="137">
        <v>707</v>
      </c>
      <c r="B66" s="137" t="s">
        <v>452</v>
      </c>
      <c r="C66" s="138" t="s">
        <v>453</v>
      </c>
      <c r="D66" s="127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>
        <v>32.5</v>
      </c>
      <c r="P66" s="30">
        <v>32.5</v>
      </c>
      <c r="Q66" s="30"/>
      <c r="R66" s="30"/>
      <c r="S66" s="30"/>
      <c r="T66" s="30"/>
      <c r="U66" s="204">
        <v>0</v>
      </c>
    </row>
    <row r="67" spans="1:21" ht="78.75" hidden="1">
      <c r="A67" s="137">
        <v>707</v>
      </c>
      <c r="B67" s="145" t="s">
        <v>463</v>
      </c>
      <c r="C67" s="160" t="s">
        <v>471</v>
      </c>
      <c r="D67" s="147" t="s">
        <v>464</v>
      </c>
      <c r="E67" s="36"/>
      <c r="F67" s="30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3099</v>
      </c>
      <c r="U67" s="209">
        <v>0</v>
      </c>
    </row>
    <row r="68" spans="1:21" ht="15.75" hidden="1">
      <c r="A68" s="137"/>
      <c r="B68" s="137"/>
      <c r="C68" s="138"/>
      <c r="D68" s="127"/>
      <c r="E68" s="36"/>
      <c r="F68" s="30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00"/>
    </row>
    <row r="69" spans="1:21" ht="15.75" hidden="1">
      <c r="A69" s="137"/>
      <c r="B69" s="149"/>
      <c r="C69" s="150" t="s">
        <v>430</v>
      </c>
      <c r="D69" s="151"/>
      <c r="E69" s="36"/>
      <c r="F69" s="36"/>
      <c r="G69" s="3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00"/>
    </row>
    <row r="70" spans="1:21" ht="13.5" customHeight="1" hidden="1">
      <c r="A70" s="137">
        <v>701</v>
      </c>
      <c r="B70" s="137"/>
      <c r="C70" s="138"/>
      <c r="D70" s="151"/>
      <c r="E70" s="36"/>
      <c r="F70" s="36"/>
      <c r="G70" s="3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00"/>
    </row>
    <row r="71" spans="1:253" ht="15.75">
      <c r="A71" s="174">
        <v>707</v>
      </c>
      <c r="B71" s="195" t="s">
        <v>498</v>
      </c>
      <c r="C71" s="191" t="s">
        <v>430</v>
      </c>
      <c r="D71" s="161" t="e">
        <f>D73+D74+D79+D81+#REF!+D86</f>
        <v>#REF!</v>
      </c>
      <c r="E71" s="161" t="e">
        <f>E73+E74+E79+E81+#REF!+E86</f>
        <v>#REF!</v>
      </c>
      <c r="F71" s="161" t="e">
        <f>F73+F74+F79+F81+#REF!+F86</f>
        <v>#REF!</v>
      </c>
      <c r="G71" s="161" t="e">
        <f>G73+G74+G79+G81+#REF!+G86</f>
        <v>#REF!</v>
      </c>
      <c r="H71" s="161" t="e">
        <f>H73+H74+H79+H81+#REF!+H86</f>
        <v>#REF!</v>
      </c>
      <c r="I71" s="161">
        <v>1275000</v>
      </c>
      <c r="J71" s="161" t="e">
        <f>H71+I71</f>
        <v>#REF!</v>
      </c>
      <c r="K71" s="161"/>
      <c r="L71" s="161" t="e">
        <f>J71+K71</f>
        <v>#REF!</v>
      </c>
      <c r="M71" s="161">
        <v>100000</v>
      </c>
      <c r="N71" s="161" t="e">
        <f>L71+M71</f>
        <v>#REF!</v>
      </c>
      <c r="O71" s="161"/>
      <c r="P71" s="161" t="e">
        <f>N71+O71</f>
        <v>#REF!</v>
      </c>
      <c r="Q71" s="161"/>
      <c r="R71" s="161"/>
      <c r="S71" s="161"/>
      <c r="T71" s="161" t="e">
        <f>T73+T74+T79+T81+#REF!+T87+T77</f>
        <v>#REF!</v>
      </c>
      <c r="U71" s="197">
        <f>U72+U76+U78+U90</f>
        <v>8082500</v>
      </c>
      <c r="V71" s="162"/>
      <c r="W71" s="162"/>
      <c r="X71" s="162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</row>
    <row r="72" spans="1:34" s="163" customFormat="1" ht="30.75" customHeight="1">
      <c r="A72" s="137">
        <v>707</v>
      </c>
      <c r="B72" s="149" t="s">
        <v>528</v>
      </c>
      <c r="C72" s="150" t="s">
        <v>529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97">
        <f>U73+U74+U75</f>
        <v>7898500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</row>
    <row r="73" spans="1:21" ht="31.5" customHeight="1">
      <c r="A73" s="137">
        <v>707</v>
      </c>
      <c r="B73" s="137" t="s">
        <v>530</v>
      </c>
      <c r="C73" s="138" t="s">
        <v>509</v>
      </c>
      <c r="D73" s="127">
        <v>9757000</v>
      </c>
      <c r="E73" s="53"/>
      <c r="F73" s="53"/>
      <c r="G73" s="53"/>
      <c r="H73" s="53">
        <f>D73+E73</f>
        <v>9757000</v>
      </c>
      <c r="I73" s="30"/>
      <c r="J73" s="126">
        <f>H73+I73</f>
        <v>9757000</v>
      </c>
      <c r="K73" s="30"/>
      <c r="L73" s="126">
        <f>J73+K73</f>
        <v>9757000</v>
      </c>
      <c r="M73" s="30"/>
      <c r="N73" s="126">
        <f>L73+M73</f>
        <v>9757000</v>
      </c>
      <c r="O73" s="126"/>
      <c r="P73" s="126">
        <f>N73+O73</f>
        <v>9757000</v>
      </c>
      <c r="Q73" s="126"/>
      <c r="R73" s="126"/>
      <c r="S73" s="126"/>
      <c r="T73" s="30">
        <v>646000</v>
      </c>
      <c r="U73" s="198">
        <v>7433200</v>
      </c>
    </row>
    <row r="74" spans="1:21" ht="31.5">
      <c r="A74" s="137">
        <v>707</v>
      </c>
      <c r="B74" s="137" t="s">
        <v>530</v>
      </c>
      <c r="C74" s="138" t="s">
        <v>510</v>
      </c>
      <c r="D74" s="127">
        <v>973600</v>
      </c>
      <c r="E74" s="53"/>
      <c r="F74" s="53"/>
      <c r="G74" s="53"/>
      <c r="H74" s="53">
        <f>D74+E74</f>
        <v>973600</v>
      </c>
      <c r="I74" s="30"/>
      <c r="J74" s="126">
        <f>H74+I74</f>
        <v>973600</v>
      </c>
      <c r="K74" s="30"/>
      <c r="L74" s="126">
        <f>J74+K74</f>
        <v>973600</v>
      </c>
      <c r="M74" s="30"/>
      <c r="N74" s="126">
        <f>L74+M74</f>
        <v>973600</v>
      </c>
      <c r="O74" s="126"/>
      <c r="P74" s="126">
        <f>N74+O74</f>
        <v>973600</v>
      </c>
      <c r="Q74" s="126"/>
      <c r="R74" s="126"/>
      <c r="S74" s="126"/>
      <c r="T74" s="30">
        <v>-124300</v>
      </c>
      <c r="U74" s="198">
        <v>465300</v>
      </c>
    </row>
    <row r="75" spans="1:21" ht="31.5" hidden="1">
      <c r="A75" s="137">
        <v>707</v>
      </c>
      <c r="B75" s="137" t="s">
        <v>491</v>
      </c>
      <c r="C75" s="138" t="s">
        <v>511</v>
      </c>
      <c r="D75" s="127"/>
      <c r="E75" s="53"/>
      <c r="F75" s="53"/>
      <c r="G75" s="53"/>
      <c r="H75" s="53"/>
      <c r="I75" s="30"/>
      <c r="J75" s="126"/>
      <c r="K75" s="30"/>
      <c r="L75" s="126"/>
      <c r="M75" s="30"/>
      <c r="N75" s="126"/>
      <c r="O75" s="126"/>
      <c r="P75" s="126"/>
      <c r="Q75" s="126"/>
      <c r="R75" s="126"/>
      <c r="S75" s="126"/>
      <c r="T75" s="30"/>
      <c r="U75" s="198">
        <v>0</v>
      </c>
    </row>
    <row r="76" spans="1:21" ht="31.5">
      <c r="A76" s="137">
        <v>707</v>
      </c>
      <c r="B76" s="149" t="s">
        <v>482</v>
      </c>
      <c r="C76" s="150" t="s">
        <v>483</v>
      </c>
      <c r="D76" s="127"/>
      <c r="E76" s="53"/>
      <c r="F76" s="53"/>
      <c r="G76" s="53"/>
      <c r="H76" s="53"/>
      <c r="I76" s="47"/>
      <c r="J76" s="126"/>
      <c r="K76" s="47"/>
      <c r="L76" s="126"/>
      <c r="M76" s="47"/>
      <c r="N76" s="126"/>
      <c r="O76" s="126"/>
      <c r="P76" s="126"/>
      <c r="Q76" s="126"/>
      <c r="R76" s="126"/>
      <c r="S76" s="126"/>
      <c r="T76" s="47"/>
      <c r="U76" s="204">
        <f>U77</f>
        <v>0</v>
      </c>
    </row>
    <row r="77" spans="1:21" ht="94.5" hidden="1">
      <c r="A77" s="137">
        <v>707</v>
      </c>
      <c r="B77" s="137" t="s">
        <v>543</v>
      </c>
      <c r="C77" s="138" t="s">
        <v>544</v>
      </c>
      <c r="D77" s="127"/>
      <c r="E77" s="36"/>
      <c r="F77" s="36"/>
      <c r="G77" s="36"/>
      <c r="H77" s="36"/>
      <c r="I77" s="30">
        <v>1275000</v>
      </c>
      <c r="J77" s="126">
        <f>H77+I77</f>
        <v>1275000</v>
      </c>
      <c r="K77" s="30"/>
      <c r="L77" s="126">
        <f>J77+K77</f>
        <v>1275000</v>
      </c>
      <c r="M77" s="30"/>
      <c r="N77" s="126">
        <f>L77+M77</f>
        <v>1275000</v>
      </c>
      <c r="O77" s="126"/>
      <c r="P77" s="126">
        <f>N77+O77</f>
        <v>1275000</v>
      </c>
      <c r="Q77" s="126"/>
      <c r="R77" s="126"/>
      <c r="S77" s="126"/>
      <c r="T77" s="30">
        <v>278342</v>
      </c>
      <c r="U77" s="198">
        <v>0</v>
      </c>
    </row>
    <row r="78" spans="1:21" ht="36" customHeight="1">
      <c r="A78" s="137">
        <v>707</v>
      </c>
      <c r="B78" s="149" t="s">
        <v>541</v>
      </c>
      <c r="C78" s="150" t="s">
        <v>531</v>
      </c>
      <c r="D78" s="127"/>
      <c r="E78" s="36"/>
      <c r="F78" s="36"/>
      <c r="G78" s="36"/>
      <c r="H78" s="36"/>
      <c r="I78" s="30"/>
      <c r="J78" s="126"/>
      <c r="K78" s="30"/>
      <c r="L78" s="126"/>
      <c r="M78" s="30"/>
      <c r="N78" s="126"/>
      <c r="O78" s="126"/>
      <c r="P78" s="126"/>
      <c r="Q78" s="126"/>
      <c r="R78" s="126"/>
      <c r="S78" s="126"/>
      <c r="T78" s="30"/>
      <c r="U78" s="204">
        <f>U80+U81+U82</f>
        <v>184000</v>
      </c>
    </row>
    <row r="79" spans="1:21" ht="0.75" customHeight="1">
      <c r="A79" s="137">
        <v>707</v>
      </c>
      <c r="B79" s="137" t="s">
        <v>431</v>
      </c>
      <c r="C79" s="138" t="s">
        <v>432</v>
      </c>
      <c r="D79" s="127">
        <v>711300</v>
      </c>
      <c r="E79" s="53"/>
      <c r="F79" s="53"/>
      <c r="G79" s="53"/>
      <c r="H79" s="53">
        <f>D79+E79</f>
        <v>711300</v>
      </c>
      <c r="I79" s="30"/>
      <c r="J79" s="126">
        <f>H79+I79</f>
        <v>711300</v>
      </c>
      <c r="K79" s="30"/>
      <c r="L79" s="126">
        <f>J79+K79</f>
        <v>711300</v>
      </c>
      <c r="M79" s="30"/>
      <c r="N79" s="126">
        <f>L79+M79</f>
        <v>711300</v>
      </c>
      <c r="O79" s="126"/>
      <c r="P79" s="126">
        <f>N79+O79</f>
        <v>711300</v>
      </c>
      <c r="Q79" s="126"/>
      <c r="R79" s="126"/>
      <c r="S79" s="126"/>
      <c r="T79" s="30"/>
      <c r="U79" s="198">
        <v>0</v>
      </c>
    </row>
    <row r="80" spans="1:21" ht="47.25">
      <c r="A80" s="137">
        <v>707</v>
      </c>
      <c r="B80" s="137" t="s">
        <v>526</v>
      </c>
      <c r="C80" s="138" t="s">
        <v>513</v>
      </c>
      <c r="D80" s="127"/>
      <c r="E80" s="53"/>
      <c r="F80" s="53"/>
      <c r="G80" s="53"/>
      <c r="H80" s="53"/>
      <c r="I80" s="30"/>
      <c r="J80" s="126"/>
      <c r="K80" s="30"/>
      <c r="L80" s="126"/>
      <c r="M80" s="30"/>
      <c r="N80" s="126"/>
      <c r="O80" s="126"/>
      <c r="P80" s="126"/>
      <c r="Q80" s="126"/>
      <c r="R80" s="126"/>
      <c r="S80" s="126"/>
      <c r="T80" s="30"/>
      <c r="U80" s="198">
        <v>161500</v>
      </c>
    </row>
    <row r="81" spans="1:21" s="48" customFormat="1" ht="30.75" customHeight="1" hidden="1">
      <c r="A81" s="137">
        <v>707</v>
      </c>
      <c r="B81" s="137" t="s">
        <v>492</v>
      </c>
      <c r="C81" s="138" t="s">
        <v>493</v>
      </c>
      <c r="D81" s="127">
        <v>134000</v>
      </c>
      <c r="E81" s="53"/>
      <c r="F81" s="53"/>
      <c r="G81" s="53"/>
      <c r="H81" s="53">
        <f>D81+E81</f>
        <v>134000</v>
      </c>
      <c r="I81" s="47"/>
      <c r="J81" s="126">
        <f>H81+I81</f>
        <v>134000</v>
      </c>
      <c r="K81" s="47"/>
      <c r="L81" s="126">
        <f>J81+K81</f>
        <v>134000</v>
      </c>
      <c r="M81" s="47"/>
      <c r="N81" s="126">
        <f>L81+M81</f>
        <v>134000</v>
      </c>
      <c r="O81" s="126"/>
      <c r="P81" s="126">
        <f>N81+O81</f>
        <v>134000</v>
      </c>
      <c r="Q81" s="126"/>
      <c r="R81" s="126"/>
      <c r="S81" s="126"/>
      <c r="T81" s="47"/>
      <c r="U81" s="198">
        <v>0</v>
      </c>
    </row>
    <row r="82" spans="1:21" s="48" customFormat="1" ht="31.5">
      <c r="A82" s="137">
        <v>707</v>
      </c>
      <c r="B82" s="137" t="s">
        <v>532</v>
      </c>
      <c r="C82" s="138" t="s">
        <v>514</v>
      </c>
      <c r="D82" s="127"/>
      <c r="E82" s="53"/>
      <c r="F82" s="53"/>
      <c r="G82" s="53"/>
      <c r="H82" s="53"/>
      <c r="I82" s="47"/>
      <c r="J82" s="126"/>
      <c r="K82" s="47"/>
      <c r="L82" s="126"/>
      <c r="M82" s="47"/>
      <c r="N82" s="126"/>
      <c r="O82" s="126"/>
      <c r="P82" s="126"/>
      <c r="Q82" s="126"/>
      <c r="R82" s="126"/>
      <c r="S82" s="126"/>
      <c r="T82" s="47"/>
      <c r="U82" s="198">
        <v>22500</v>
      </c>
    </row>
    <row r="83" spans="1:21" s="48" customFormat="1" ht="15.75" hidden="1">
      <c r="A83" s="137">
        <v>707</v>
      </c>
      <c r="B83" s="149" t="s">
        <v>473</v>
      </c>
      <c r="C83" s="167" t="s">
        <v>472</v>
      </c>
      <c r="D83" s="127"/>
      <c r="E83" s="53"/>
      <c r="F83" s="53"/>
      <c r="G83" s="53"/>
      <c r="H83" s="53"/>
      <c r="I83" s="47"/>
      <c r="J83" s="126"/>
      <c r="K83" s="47"/>
      <c r="L83" s="126"/>
      <c r="M83" s="47"/>
      <c r="N83" s="126"/>
      <c r="O83" s="126"/>
      <c r="P83" s="126"/>
      <c r="Q83" s="126"/>
      <c r="R83" s="126"/>
      <c r="S83" s="126"/>
      <c r="T83" s="47"/>
      <c r="U83" s="204" t="e">
        <f>U84+#REF!</f>
        <v>#REF!</v>
      </c>
    </row>
    <row r="84" spans="1:21" s="48" customFormat="1" ht="78.75" hidden="1">
      <c r="A84" s="137">
        <v>707</v>
      </c>
      <c r="B84" s="137" t="s">
        <v>440</v>
      </c>
      <c r="C84" s="138" t="s">
        <v>441</v>
      </c>
      <c r="D84" s="127"/>
      <c r="E84" s="53"/>
      <c r="F84" s="53"/>
      <c r="G84" s="53"/>
      <c r="H84" s="53"/>
      <c r="I84" s="47"/>
      <c r="J84" s="126"/>
      <c r="K84" s="47"/>
      <c r="L84" s="126"/>
      <c r="M84" s="47"/>
      <c r="N84" s="126"/>
      <c r="O84" s="126"/>
      <c r="P84" s="126"/>
      <c r="Q84" s="126"/>
      <c r="R84" s="126"/>
      <c r="S84" s="126"/>
      <c r="T84" s="47"/>
      <c r="U84" s="204"/>
    </row>
    <row r="85" spans="1:21" s="48" customFormat="1" ht="15.75" hidden="1">
      <c r="A85" s="137"/>
      <c r="B85" s="149"/>
      <c r="C85" s="158"/>
      <c r="D85" s="127"/>
      <c r="E85" s="53"/>
      <c r="F85" s="53"/>
      <c r="G85" s="53"/>
      <c r="H85" s="53"/>
      <c r="I85" s="47"/>
      <c r="J85" s="126"/>
      <c r="K85" s="47"/>
      <c r="L85" s="126"/>
      <c r="M85" s="47"/>
      <c r="N85" s="126"/>
      <c r="O85" s="126"/>
      <c r="P85" s="126"/>
      <c r="Q85" s="126"/>
      <c r="R85" s="126"/>
      <c r="S85" s="126"/>
      <c r="T85" s="47"/>
      <c r="U85" s="204"/>
    </row>
    <row r="86" spans="1:21" ht="15.75" hidden="1">
      <c r="A86" s="137"/>
      <c r="B86" s="137"/>
      <c r="C86" s="138"/>
      <c r="D86" s="127"/>
      <c r="E86" s="36"/>
      <c r="F86" s="36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10"/>
    </row>
    <row r="87" spans="4:21" ht="15.75" hidden="1">
      <c r="D87" s="127"/>
      <c r="E87" s="36"/>
      <c r="F87" s="36"/>
      <c r="G87" s="36"/>
      <c r="H87" s="36"/>
      <c r="I87" s="30"/>
      <c r="J87" s="126"/>
      <c r="K87" s="30"/>
      <c r="L87" s="126">
        <f>J87+K87</f>
        <v>0</v>
      </c>
      <c r="M87" s="30"/>
      <c r="N87" s="126">
        <f>L87+M87</f>
        <v>0</v>
      </c>
      <c r="O87" s="126"/>
      <c r="P87" s="126">
        <f>N87+O87</f>
        <v>0</v>
      </c>
      <c r="Q87" s="126"/>
      <c r="R87" s="126"/>
      <c r="S87" s="126"/>
      <c r="T87" s="30"/>
      <c r="U87" s="204"/>
    </row>
    <row r="88" ht="15.75" hidden="1">
      <c r="U88" s="211"/>
    </row>
    <row r="89" spans="1:21" ht="15.75" hidden="1">
      <c r="A89" s="180">
        <v>707</v>
      </c>
      <c r="B89" s="182" t="s">
        <v>473</v>
      </c>
      <c r="C89" s="179" t="s">
        <v>472</v>
      </c>
      <c r="U89" s="212">
        <f>U90</f>
        <v>0</v>
      </c>
    </row>
    <row r="90" spans="1:21" ht="15.75" hidden="1">
      <c r="A90" s="173">
        <v>707</v>
      </c>
      <c r="B90" s="187" t="s">
        <v>542</v>
      </c>
      <c r="C90" s="191" t="s">
        <v>472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14">
        <f>U91+U92</f>
        <v>0</v>
      </c>
    </row>
    <row r="91" spans="1:21" ht="63" hidden="1">
      <c r="A91" s="173">
        <v>707</v>
      </c>
      <c r="B91" s="174" t="s">
        <v>500</v>
      </c>
      <c r="C91" s="175" t="s">
        <v>515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15">
        <v>0</v>
      </c>
    </row>
    <row r="92" spans="1:21" ht="31.5" hidden="1">
      <c r="A92" s="173">
        <v>707</v>
      </c>
      <c r="B92" s="174" t="s">
        <v>534</v>
      </c>
      <c r="C92" s="175" t="s">
        <v>527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215">
        <v>0</v>
      </c>
    </row>
    <row r="93" spans="1:124" ht="19.5" customHeight="1">
      <c r="A93" s="174"/>
      <c r="B93" s="174"/>
      <c r="C93" s="191" t="s">
        <v>434</v>
      </c>
      <c r="D93" s="161" t="e">
        <f>D13+D51+#REF!+D71</f>
        <v>#REF!</v>
      </c>
      <c r="E93" s="161" t="e">
        <f>E13+E51+#REF!+E71</f>
        <v>#REF!</v>
      </c>
      <c r="F93" s="161" t="e">
        <f>F13+F51+#REF!+F71</f>
        <v>#REF!</v>
      </c>
      <c r="G93" s="161" t="e">
        <f>G13+G51+#REF!+G71</f>
        <v>#REF!</v>
      </c>
      <c r="H93" s="161">
        <v>15615400</v>
      </c>
      <c r="I93" s="161">
        <v>1275000</v>
      </c>
      <c r="J93" s="161">
        <f>H93+I93</f>
        <v>16890400</v>
      </c>
      <c r="K93" s="161"/>
      <c r="L93" s="161">
        <f>J93+K93</f>
        <v>16890400</v>
      </c>
      <c r="M93" s="161">
        <f>M13+M51+M71</f>
        <v>439875</v>
      </c>
      <c r="N93" s="161" t="e">
        <f>N13+N51+#REF!+N71</f>
        <v>#REF!</v>
      </c>
      <c r="O93" s="161" t="e">
        <f>O13+O51+#REF!+O71</f>
        <v>#REF!</v>
      </c>
      <c r="P93" s="161" t="e">
        <f>P13+P51+#REF!+P71</f>
        <v>#REF!</v>
      </c>
      <c r="Q93" s="161"/>
      <c r="R93" s="161"/>
      <c r="S93" s="161"/>
      <c r="T93" s="161" t="e">
        <f>T13+T51+T71+T67</f>
        <v>#REF!</v>
      </c>
      <c r="U93" s="197">
        <f>U13+U71</f>
        <v>10251700</v>
      </c>
      <c r="V93" s="162"/>
      <c r="W93" s="162"/>
      <c r="X93" s="162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</row>
    <row r="94" spans="1:124" ht="16.5" customHeight="1">
      <c r="A94" s="174"/>
      <c r="B94" s="174"/>
      <c r="C94" s="191"/>
      <c r="D94" s="161"/>
      <c r="E94" s="161"/>
      <c r="F94" s="161"/>
      <c r="G94" s="161"/>
      <c r="H94" s="161"/>
      <c r="I94" s="161"/>
      <c r="J94" s="161"/>
      <c r="K94" s="161">
        <v>947264</v>
      </c>
      <c r="L94" s="161">
        <f>J94+K94</f>
        <v>947264</v>
      </c>
      <c r="M94" s="161"/>
      <c r="N94" s="161">
        <f>L94+M94</f>
        <v>947264</v>
      </c>
      <c r="O94" s="161">
        <v>100000</v>
      </c>
      <c r="P94" s="161">
        <f>N94+O94</f>
        <v>1047264</v>
      </c>
      <c r="Q94" s="161"/>
      <c r="R94" s="161"/>
      <c r="S94" s="161"/>
      <c r="T94" s="161">
        <v>124300</v>
      </c>
      <c r="U94" s="213"/>
      <c r="V94" s="162"/>
      <c r="W94" s="162"/>
      <c r="X94" s="162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</row>
    <row r="95" spans="1:124" ht="48" customHeight="1" hidden="1" thickBot="1">
      <c r="A95" s="144"/>
      <c r="B95" s="145" t="s">
        <v>446</v>
      </c>
      <c r="C95" s="147" t="s">
        <v>435</v>
      </c>
      <c r="D95" s="126" t="e">
        <f>D13+D51+#REF!</f>
        <v>#REF!</v>
      </c>
      <c r="E95" s="126" t="e">
        <f>E13+E51+#REF!</f>
        <v>#REF!</v>
      </c>
      <c r="F95" s="126" t="e">
        <f>F13+F51+#REF!</f>
        <v>#REF!</v>
      </c>
      <c r="G95" s="126" t="e">
        <f>G13+G51+#REF!</f>
        <v>#REF!</v>
      </c>
      <c r="H95" s="152" t="e">
        <f>H13+H51+#REF!</f>
        <v>#REF!</v>
      </c>
      <c r="I95" s="126"/>
      <c r="J95" s="126" t="e">
        <f>H95+I95</f>
        <v>#REF!</v>
      </c>
      <c r="K95" s="126"/>
      <c r="L95" s="126" t="e">
        <f>L93-L71</f>
        <v>#REF!</v>
      </c>
      <c r="M95" s="126"/>
      <c r="N95" s="126"/>
      <c r="O95" s="126"/>
      <c r="P95" s="126"/>
      <c r="Q95" s="126"/>
      <c r="R95" s="126"/>
      <c r="S95" s="126"/>
      <c r="T95" s="126"/>
      <c r="U95" s="157"/>
      <c r="V95" s="129"/>
      <c r="W95" s="129"/>
      <c r="X95" s="129"/>
      <c r="Y95" s="129"/>
      <c r="Z95" s="129"/>
      <c r="AA95" s="129"/>
      <c r="AB95" s="129"/>
      <c r="AC95" s="129"/>
      <c r="AD95" s="129"/>
      <c r="AE95" s="120" t="e">
        <f>AE13+AE51+#REF!</f>
        <v>#REF!</v>
      </c>
      <c r="AF95" s="120" t="e">
        <f>AF13+AF51+#REF!</f>
        <v>#REF!</v>
      </c>
      <c r="AG95" s="120" t="e">
        <f>AG13+AG51+#REF!</f>
        <v>#REF!</v>
      </c>
      <c r="AH95" s="120" t="e">
        <f>AH13+AH51+#REF!</f>
        <v>#REF!</v>
      </c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</row>
    <row r="96" spans="1:21" ht="15.75" hidden="1">
      <c r="A96" s="141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69"/>
    </row>
    <row r="97" spans="1:21" ht="15.75" hidden="1">
      <c r="A97" s="141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69"/>
    </row>
    <row r="98" spans="1:21" ht="15.75" hidden="1">
      <c r="A98" s="141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69"/>
    </row>
    <row r="99" spans="1:21" ht="15.75" hidden="1">
      <c r="A99" s="141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69"/>
    </row>
    <row r="100" spans="1:21" ht="15.75" hidden="1">
      <c r="A100" s="141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69"/>
    </row>
    <row r="101" spans="1:21" ht="15.75" hidden="1">
      <c r="A101" s="141"/>
      <c r="B101" s="34"/>
      <c r="C101" s="34"/>
      <c r="D101" s="35"/>
      <c r="E101" s="36"/>
      <c r="F101" s="30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69"/>
    </row>
    <row r="102" spans="1:21" ht="15.75" hidden="1">
      <c r="A102" s="141"/>
      <c r="B102" s="34"/>
      <c r="C102" s="34"/>
      <c r="D102" s="3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69"/>
    </row>
    <row r="103" spans="1:21" ht="15.75" hidden="1">
      <c r="A103" s="141"/>
      <c r="B103" s="34"/>
      <c r="C103" s="34"/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69"/>
    </row>
    <row r="104" spans="1:21" ht="2.25" customHeight="1" hidden="1">
      <c r="A104" s="141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69"/>
    </row>
    <row r="105" spans="1:21" ht="15.75" hidden="1">
      <c r="A105" s="141"/>
      <c r="B105" s="34"/>
      <c r="C105" s="34"/>
      <c r="D105" s="35"/>
      <c r="E105" s="36"/>
      <c r="F105" s="30"/>
      <c r="G105" s="3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169"/>
    </row>
    <row r="106" spans="1:21" ht="15.75" hidden="1">
      <c r="A106" s="141"/>
      <c r="B106" s="34"/>
      <c r="C106" s="34"/>
      <c r="D106" s="35"/>
      <c r="E106" s="36"/>
      <c r="F106" s="30"/>
      <c r="G106" s="3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69"/>
    </row>
    <row r="107" spans="1:21" ht="15.75" hidden="1">
      <c r="A107" s="141"/>
      <c r="B107" s="34"/>
      <c r="C107" s="34"/>
      <c r="D107" s="35"/>
      <c r="E107" s="36"/>
      <c r="F107" s="30"/>
      <c r="G107" s="36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169"/>
    </row>
    <row r="108" spans="1:21" ht="15.75" hidden="1">
      <c r="A108" s="164"/>
      <c r="B108" s="165"/>
      <c r="C108" s="165"/>
      <c r="D108" s="16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70"/>
    </row>
    <row r="109" spans="1:21" ht="15.75">
      <c r="A109" s="142"/>
      <c r="B109" s="28"/>
      <c r="C109" s="28"/>
      <c r="D109" s="118"/>
      <c r="E109" s="119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71"/>
    </row>
    <row r="110" spans="1:21" ht="15.75">
      <c r="A110" s="142"/>
      <c r="B110" s="28"/>
      <c r="C110" s="28"/>
      <c r="D110" s="118"/>
      <c r="E110" s="119"/>
      <c r="F110" s="117"/>
      <c r="G110" s="119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71"/>
    </row>
    <row r="111" spans="1:7" ht="15.75" hidden="1">
      <c r="A111" s="142"/>
      <c r="B111" s="28"/>
      <c r="C111" s="28"/>
      <c r="D111" s="26"/>
      <c r="E111" s="1"/>
      <c r="G111" s="1"/>
    </row>
    <row r="112" spans="1:7" ht="15.75" hidden="1">
      <c r="A112" s="142"/>
      <c r="B112" s="28"/>
      <c r="C112" s="28"/>
      <c r="D112" s="26"/>
      <c r="E112" s="1"/>
      <c r="F112" s="1"/>
      <c r="G112" s="1"/>
    </row>
    <row r="113" spans="1:21" ht="15.75">
      <c r="A113" s="142"/>
      <c r="B113" s="28"/>
      <c r="C113" s="28"/>
      <c r="D113" s="26"/>
      <c r="E113" s="1"/>
      <c r="F113" s="1"/>
      <c r="G113" s="1"/>
      <c r="U113" s="181"/>
    </row>
    <row r="114" spans="1:7" ht="15.75">
      <c r="A114" s="142"/>
      <c r="B114" s="28"/>
      <c r="C114" s="28"/>
      <c r="D114" s="26"/>
      <c r="E114" s="1"/>
      <c r="F114" s="1"/>
      <c r="G114" s="1"/>
    </row>
    <row r="115" spans="1:7" ht="15.75">
      <c r="A115" s="142"/>
      <c r="B115" s="28"/>
      <c r="C115" s="28"/>
      <c r="D115" s="26"/>
      <c r="E115" s="1"/>
      <c r="F115" s="1"/>
      <c r="G115" s="1"/>
    </row>
    <row r="116" spans="1:7" ht="15.75">
      <c r="A116" s="142"/>
      <c r="B116" s="28"/>
      <c r="C116" s="28"/>
      <c r="D116" s="26"/>
      <c r="E116" s="1"/>
      <c r="F116" s="1"/>
      <c r="G116" s="1"/>
    </row>
    <row r="117" spans="1:7" ht="15.75">
      <c r="A117" s="142"/>
      <c r="B117" s="28"/>
      <c r="C117" s="28"/>
      <c r="D117" s="26"/>
      <c r="E117" s="1"/>
      <c r="G117" s="1"/>
    </row>
    <row r="118" spans="1:7" ht="15.75">
      <c r="A118" s="142"/>
      <c r="B118" s="28"/>
      <c r="C118" s="28"/>
      <c r="D118" s="26"/>
      <c r="E118" s="1"/>
      <c r="G118" s="1"/>
    </row>
    <row r="119" spans="1:7" ht="15.75">
      <c r="A119" s="142"/>
      <c r="B119" s="28"/>
      <c r="C119" s="28"/>
      <c r="D119" s="26"/>
      <c r="E119" s="1"/>
      <c r="G119" s="1"/>
    </row>
    <row r="120" spans="1:7" ht="15.75">
      <c r="A120" s="142"/>
      <c r="B120" s="28"/>
      <c r="C120" s="28"/>
      <c r="D120" s="26"/>
      <c r="E120" s="1"/>
      <c r="G120" s="1"/>
    </row>
    <row r="121" spans="1:7" ht="15.75">
      <c r="A121" s="142"/>
      <c r="B121" s="28"/>
      <c r="C121" s="28"/>
      <c r="D121" s="26"/>
      <c r="E121" s="1"/>
      <c r="G121" s="1"/>
    </row>
    <row r="122" spans="1:7" ht="15.75">
      <c r="A122" s="142"/>
      <c r="B122" s="28"/>
      <c r="C122" s="28"/>
      <c r="D122" s="26"/>
      <c r="E122" s="1"/>
      <c r="G122" s="1"/>
    </row>
    <row r="123" spans="1:7" ht="15.75">
      <c r="A123" s="142"/>
      <c r="B123" s="28"/>
      <c r="C123" s="28"/>
      <c r="D123" s="26"/>
      <c r="E123" s="1"/>
      <c r="G123" s="1"/>
    </row>
    <row r="124" spans="1:7" ht="15.75">
      <c r="A124" s="142"/>
      <c r="B124" s="28"/>
      <c r="C124" s="28"/>
      <c r="D124" s="26"/>
      <c r="E124" s="1"/>
      <c r="G124" s="1"/>
    </row>
    <row r="125" spans="1:7" ht="15.75">
      <c r="A125" s="142"/>
      <c r="B125" s="28"/>
      <c r="C125" s="28"/>
      <c r="D125" s="26"/>
      <c r="E125" s="1"/>
      <c r="G125" s="1"/>
    </row>
    <row r="126" spans="1:7" ht="15.75">
      <c r="A126" s="142"/>
      <c r="B126" s="28"/>
      <c r="C126" s="28"/>
      <c r="D126" s="26"/>
      <c r="E126" s="1"/>
      <c r="G126" s="1"/>
    </row>
    <row r="127" spans="1:7" ht="15.75">
      <c r="A127" s="142"/>
      <c r="B127" s="28"/>
      <c r="C127" s="28"/>
      <c r="D127" s="26"/>
      <c r="E127" s="1"/>
      <c r="G127" s="1"/>
    </row>
    <row r="128" spans="1:7" ht="15.75">
      <c r="A128" s="142"/>
      <c r="B128" s="28"/>
      <c r="C128" s="28"/>
      <c r="D128" s="26"/>
      <c r="E128" s="1"/>
      <c r="G128" s="1"/>
    </row>
    <row r="129" spans="1:7" ht="15.75">
      <c r="A129" s="142"/>
      <c r="B129" s="28"/>
      <c r="C129" s="28"/>
      <c r="D129" s="26"/>
      <c r="E129" s="1"/>
      <c r="F129" s="1"/>
      <c r="G129" s="1"/>
    </row>
    <row r="130" spans="1:7" ht="15.75">
      <c r="A130" s="142"/>
      <c r="B130" s="28"/>
      <c r="C130" s="28"/>
      <c r="D130" s="26"/>
      <c r="E130" s="1"/>
      <c r="G130" s="1"/>
    </row>
    <row r="131" spans="1:7" ht="15.75">
      <c r="A131" s="142"/>
      <c r="B131" s="28"/>
      <c r="C131" s="28"/>
      <c r="D131" s="26"/>
      <c r="E131" s="1"/>
      <c r="G131" s="1"/>
    </row>
    <row r="132" spans="1:7" ht="15.75">
      <c r="A132" s="142"/>
      <c r="B132" s="28"/>
      <c r="C132" s="28"/>
      <c r="D132" s="26"/>
      <c r="E132" s="1"/>
      <c r="G132" s="1"/>
    </row>
    <row r="133" spans="1:7" ht="15.75">
      <c r="A133" s="142"/>
      <c r="B133" s="28"/>
      <c r="C133" s="28"/>
      <c r="D133" s="26"/>
      <c r="E133" s="1"/>
      <c r="F133" s="1"/>
      <c r="G133" s="1"/>
    </row>
    <row r="134" spans="1:7" ht="15.75">
      <c r="A134" s="142"/>
      <c r="B134" s="28"/>
      <c r="C134" s="28"/>
      <c r="D134" s="26"/>
      <c r="E134" s="1"/>
      <c r="F134" s="1"/>
      <c r="G134" s="1"/>
    </row>
    <row r="135" spans="1:7" ht="15.75">
      <c r="A135" s="142"/>
      <c r="B135" s="28"/>
      <c r="C135" s="28"/>
      <c r="D135" s="26"/>
      <c r="E135" s="1"/>
      <c r="F135" s="1"/>
      <c r="G135" s="1"/>
    </row>
    <row r="136" spans="1:7" ht="15.75">
      <c r="A136" s="142"/>
      <c r="B136" s="28"/>
      <c r="C136" s="28"/>
      <c r="D136" s="26"/>
      <c r="E136" s="1"/>
      <c r="F136" s="1"/>
      <c r="G136" s="1"/>
    </row>
    <row r="137" spans="1:7" ht="15.75">
      <c r="A137" s="142"/>
      <c r="B137" s="28"/>
      <c r="C137" s="28"/>
      <c r="D137" s="26"/>
      <c r="E137" s="1"/>
      <c r="G137" s="1"/>
    </row>
    <row r="138" spans="1:7" ht="15.75">
      <c r="A138" s="142"/>
      <c r="B138" s="28"/>
      <c r="C138" s="28"/>
      <c r="D138" s="26"/>
      <c r="E138" s="1"/>
      <c r="G138" s="1"/>
    </row>
    <row r="139" spans="1:7" ht="15.75">
      <c r="A139" s="142"/>
      <c r="B139" s="28"/>
      <c r="C139" s="28"/>
      <c r="D139" s="26"/>
      <c r="E139" s="1"/>
      <c r="G139" s="1"/>
    </row>
    <row r="140" spans="1:7" ht="15.75">
      <c r="A140" s="142"/>
      <c r="B140" s="28"/>
      <c r="C140" s="28"/>
      <c r="D140" s="26"/>
      <c r="E140" s="1"/>
      <c r="G140" s="1"/>
    </row>
    <row r="141" spans="1:7" ht="15.75">
      <c r="A141" s="142"/>
      <c r="B141" s="28"/>
      <c r="C141" s="28"/>
      <c r="D141" s="26"/>
      <c r="E141" s="1"/>
      <c r="G141" s="1"/>
    </row>
    <row r="142" spans="1:4" ht="15.75">
      <c r="A142" s="142"/>
      <c r="B142" s="28"/>
      <c r="C142" s="28"/>
      <c r="D142" s="26"/>
    </row>
    <row r="143" spans="1:4" ht="15.75">
      <c r="A143" s="142"/>
      <c r="B143" s="28"/>
      <c r="C143" s="28"/>
      <c r="D143" s="26"/>
    </row>
    <row r="144" spans="1:4" ht="15.75">
      <c r="A144" s="142"/>
      <c r="B144" s="28"/>
      <c r="C144" s="28"/>
      <c r="D144" s="26"/>
    </row>
    <row r="145" spans="1:7" ht="15.75">
      <c r="A145" s="142"/>
      <c r="B145" s="28"/>
      <c r="C145" s="28"/>
      <c r="D145" s="26"/>
      <c r="E145" s="1"/>
      <c r="F145" s="1"/>
      <c r="G145" s="1"/>
    </row>
    <row r="146" spans="1:7" ht="15.75">
      <c r="A146" s="142"/>
      <c r="B146" s="28"/>
      <c r="C146" s="28"/>
      <c r="D146" s="26"/>
      <c r="E146" s="1"/>
      <c r="F146" s="1"/>
      <c r="G146" s="1"/>
    </row>
    <row r="147" spans="1:7" ht="15.75">
      <c r="A147" s="142"/>
      <c r="B147" s="28"/>
      <c r="C147" s="28"/>
      <c r="D147" s="26"/>
      <c r="E147" s="1"/>
      <c r="F147" s="1"/>
      <c r="G147" s="1"/>
    </row>
    <row r="148" spans="1:7" ht="15.75">
      <c r="A148" s="142"/>
      <c r="B148" s="28"/>
      <c r="C148" s="28"/>
      <c r="D148" s="26"/>
      <c r="E148" s="1"/>
      <c r="G148" s="1"/>
    </row>
    <row r="149" spans="1:7" ht="15.75">
      <c r="A149" s="142"/>
      <c r="B149" s="28"/>
      <c r="C149" s="28"/>
      <c r="D149" s="26"/>
      <c r="E149" s="1"/>
      <c r="G149" s="1"/>
    </row>
    <row r="150" spans="1:7" ht="15.75">
      <c r="A150" s="142"/>
      <c r="B150" s="28"/>
      <c r="C150" s="28"/>
      <c r="D150" s="26"/>
      <c r="E150" s="1"/>
      <c r="F150" s="1"/>
      <c r="G150" s="1"/>
    </row>
    <row r="151" spans="1:7" ht="15.75">
      <c r="A151" s="142"/>
      <c r="B151" s="28"/>
      <c r="C151" s="28"/>
      <c r="D151" s="26"/>
      <c r="E151" s="1"/>
      <c r="F151" s="1"/>
      <c r="G151" s="1"/>
    </row>
    <row r="152" spans="1:7" ht="15.75">
      <c r="A152" s="142"/>
      <c r="B152" s="28"/>
      <c r="C152" s="28"/>
      <c r="D152" s="26"/>
      <c r="E152" s="1"/>
      <c r="F152" s="1"/>
      <c r="G152" s="1"/>
    </row>
    <row r="153" spans="1:7" ht="15.75">
      <c r="A153" s="142"/>
      <c r="B153" s="28"/>
      <c r="C153" s="28"/>
      <c r="D153" s="26"/>
      <c r="E153" s="1"/>
      <c r="F153" s="1"/>
      <c r="G153" s="1"/>
    </row>
    <row r="154" spans="1:7" ht="15.75">
      <c r="A154" s="142"/>
      <c r="B154" s="28"/>
      <c r="C154" s="28"/>
      <c r="D154" s="26"/>
      <c r="E154" s="1"/>
      <c r="F154" s="1"/>
      <c r="G154" s="1"/>
    </row>
    <row r="155" spans="1:7" ht="15.75">
      <c r="A155" s="142"/>
      <c r="B155" s="28"/>
      <c r="C155" s="28"/>
      <c r="D155" s="26"/>
      <c r="E155" s="1"/>
      <c r="F155" s="1"/>
      <c r="G155" s="1"/>
    </row>
    <row r="156" spans="1:7" ht="15.75">
      <c r="A156" s="142"/>
      <c r="B156" s="28"/>
      <c r="C156" s="28"/>
      <c r="D156" s="26"/>
      <c r="E156" s="1"/>
      <c r="F156" s="1"/>
      <c r="G156" s="1"/>
    </row>
    <row r="157" spans="1:7" ht="15.75">
      <c r="A157" s="142"/>
      <c r="B157" s="28"/>
      <c r="C157" s="28"/>
      <c r="D157" s="26"/>
      <c r="E157" s="1"/>
      <c r="F157" s="1"/>
      <c r="G157" s="1"/>
    </row>
    <row r="158" spans="1:7" ht="15.75">
      <c r="A158" s="142"/>
      <c r="B158" s="28"/>
      <c r="C158" s="28"/>
      <c r="D158" s="26"/>
      <c r="E158" s="1"/>
      <c r="F158" s="1"/>
      <c r="G158" s="1"/>
    </row>
    <row r="159" spans="1:7" ht="15.75">
      <c r="A159" s="142"/>
      <c r="B159" s="28"/>
      <c r="C159" s="28"/>
      <c r="D159" s="26"/>
      <c r="E159" s="1"/>
      <c r="F159" s="1"/>
      <c r="G159" s="1"/>
    </row>
    <row r="160" spans="1:7" ht="15.75">
      <c r="A160" s="142"/>
      <c r="B160" s="28"/>
      <c r="C160" s="28"/>
      <c r="D160" s="26"/>
      <c r="E160" s="1"/>
      <c r="F160" s="1"/>
      <c r="G160" s="1"/>
    </row>
    <row r="161" spans="1:7" ht="15.75">
      <c r="A161" s="142"/>
      <c r="B161" s="28"/>
      <c r="C161" s="28"/>
      <c r="D161" s="26"/>
      <c r="E161" s="1"/>
      <c r="F161" s="1"/>
      <c r="G161" s="1"/>
    </row>
    <row r="162" spans="1:7" ht="15.75">
      <c r="A162" s="142"/>
      <c r="B162" s="28"/>
      <c r="C162" s="28"/>
      <c r="D162" s="26"/>
      <c r="E162" s="1"/>
      <c r="F162" s="1"/>
      <c r="G162" s="1"/>
    </row>
    <row r="163" spans="1:7" ht="15.75">
      <c r="A163" s="142"/>
      <c r="B163" s="28"/>
      <c r="C163" s="28"/>
      <c r="D163" s="26"/>
      <c r="E163" s="1"/>
      <c r="F163" s="1"/>
      <c r="G163" s="1"/>
    </row>
    <row r="164" spans="1:7" ht="15.75">
      <c r="A164" s="142"/>
      <c r="B164" s="28"/>
      <c r="C164" s="28"/>
      <c r="D164" s="26"/>
      <c r="E164" s="1"/>
      <c r="F164" s="1"/>
      <c r="G164" s="1"/>
    </row>
    <row r="165" spans="1:7" ht="15.75">
      <c r="A165" s="142"/>
      <c r="B165" s="28"/>
      <c r="C165" s="28"/>
      <c r="D165" s="26"/>
      <c r="E165" s="1"/>
      <c r="F165" s="1"/>
      <c r="G165" s="1"/>
    </row>
    <row r="166" spans="1:7" ht="15.75">
      <c r="A166" s="142"/>
      <c r="B166" s="28"/>
      <c r="C166" s="28"/>
      <c r="D166" s="26"/>
      <c r="E166" s="1"/>
      <c r="F166" s="1"/>
      <c r="G166" s="1"/>
    </row>
    <row r="167" spans="1:7" ht="15.75">
      <c r="A167" s="142"/>
      <c r="B167" s="28"/>
      <c r="C167" s="28"/>
      <c r="D167" s="26"/>
      <c r="E167" s="1"/>
      <c r="G167" s="1"/>
    </row>
    <row r="168" spans="1:7" ht="15.75">
      <c r="A168" s="142"/>
      <c r="B168" s="28"/>
      <c r="C168" s="28"/>
      <c r="D168" s="26"/>
      <c r="E168" s="1"/>
      <c r="G168" s="1"/>
    </row>
    <row r="169" spans="1:7" ht="15.75">
      <c r="A169" s="142"/>
      <c r="B169" s="28"/>
      <c r="C169" s="28"/>
      <c r="D169" s="26"/>
      <c r="E169" s="1"/>
      <c r="F169" s="1"/>
      <c r="G169" s="1"/>
    </row>
    <row r="170" spans="1:7" ht="15.75">
      <c r="A170" s="142"/>
      <c r="B170" s="28"/>
      <c r="C170" s="28"/>
      <c r="D170" s="26"/>
      <c r="E170" s="1"/>
      <c r="F170" s="1"/>
      <c r="G170" s="1"/>
    </row>
    <row r="171" spans="1:7" ht="15.75">
      <c r="A171" s="142"/>
      <c r="B171" s="28"/>
      <c r="C171" s="28"/>
      <c r="D171" s="27"/>
      <c r="E171" s="1"/>
      <c r="G171" s="1"/>
    </row>
    <row r="172" spans="1:7" ht="15.75">
      <c r="A172" s="142"/>
      <c r="B172" s="28"/>
      <c r="C172" s="28"/>
      <c r="D172" s="26"/>
      <c r="E172" s="1"/>
      <c r="G172" s="1"/>
    </row>
    <row r="173" spans="1:7" ht="15.75">
      <c r="A173" s="142"/>
      <c r="B173" s="28"/>
      <c r="C173" s="28"/>
      <c r="D173" s="26"/>
      <c r="E173" s="1"/>
      <c r="G173" s="1"/>
    </row>
    <row r="174" spans="1:7" ht="15.75">
      <c r="A174" s="142"/>
      <c r="B174" s="28"/>
      <c r="C174" s="28"/>
      <c r="D174" s="26"/>
      <c r="E174" s="1"/>
      <c r="F174" s="1"/>
      <c r="G174" s="1"/>
    </row>
    <row r="175" spans="1:7" ht="15.75">
      <c r="A175" s="142"/>
      <c r="B175" s="28"/>
      <c r="C175" s="28"/>
      <c r="D175" s="26"/>
      <c r="E175" s="1"/>
      <c r="F175" s="1"/>
      <c r="G175" s="1"/>
    </row>
    <row r="176" spans="1:7" ht="15.75">
      <c r="A176" s="142"/>
      <c r="B176" s="28"/>
      <c r="C176" s="28"/>
      <c r="D176" s="26"/>
      <c r="E176" s="1"/>
      <c r="F176" s="1"/>
      <c r="G176" s="1"/>
    </row>
    <row r="177" spans="1:7" ht="15.75">
      <c r="A177" s="142"/>
      <c r="B177" s="28"/>
      <c r="C177" s="28"/>
      <c r="D177" s="26"/>
      <c r="E177" s="1"/>
      <c r="F177" s="1"/>
      <c r="G177" s="1"/>
    </row>
    <row r="178" spans="1:7" ht="15.75">
      <c r="A178" s="142"/>
      <c r="B178" s="28"/>
      <c r="C178" s="28"/>
      <c r="D178" s="26"/>
      <c r="E178" s="1"/>
      <c r="F178" s="1"/>
      <c r="G178" s="1"/>
    </row>
    <row r="179" spans="1:7" ht="15.75">
      <c r="A179" s="142"/>
      <c r="B179" s="28"/>
      <c r="C179" s="28"/>
      <c r="D179" s="26"/>
      <c r="E179" s="1"/>
      <c r="F179" s="1"/>
      <c r="G179" s="1"/>
    </row>
    <row r="180" spans="1:7" ht="15.75">
      <c r="A180" s="142"/>
      <c r="B180" s="28"/>
      <c r="C180" s="28"/>
      <c r="D180" s="26"/>
      <c r="E180" s="1"/>
      <c r="F180" s="1"/>
      <c r="G180" s="1"/>
    </row>
    <row r="181" spans="1:7" ht="15.75">
      <c r="A181" s="142"/>
      <c r="B181" s="28"/>
      <c r="C181" s="28"/>
      <c r="D181" s="26"/>
      <c r="E181" s="1"/>
      <c r="F181" s="1"/>
      <c r="G181" s="1"/>
    </row>
    <row r="182" spans="1:7" ht="15.75">
      <c r="A182" s="142"/>
      <c r="B182" s="28"/>
      <c r="C182" s="28"/>
      <c r="D182" s="26"/>
      <c r="E182" s="1"/>
      <c r="F182" s="1"/>
      <c r="G182" s="1"/>
    </row>
    <row r="183" spans="1:7" ht="15.75">
      <c r="A183" s="142"/>
      <c r="B183" s="28"/>
      <c r="C183" s="28"/>
      <c r="D183" s="26"/>
      <c r="E183" s="1"/>
      <c r="F183" s="1"/>
      <c r="G183" s="1"/>
    </row>
    <row r="184" spans="1:7" ht="15.75">
      <c r="A184" s="142"/>
      <c r="B184" s="28"/>
      <c r="C184" s="28"/>
      <c r="D184" s="26"/>
      <c r="E184" s="1"/>
      <c r="F184" s="1"/>
      <c r="G184" s="1"/>
    </row>
    <row r="185" spans="1:7" ht="15.75">
      <c r="A185" s="142"/>
      <c r="B185" s="28"/>
      <c r="C185" s="28"/>
      <c r="D185" s="26"/>
      <c r="E185" s="1"/>
      <c r="F185" s="1"/>
      <c r="G185" s="1"/>
    </row>
    <row r="186" spans="1:7" ht="15.75">
      <c r="A186" s="142"/>
      <c r="B186" s="28"/>
      <c r="C186" s="28"/>
      <c r="D186" s="26"/>
      <c r="E186" s="1"/>
      <c r="F186" s="1"/>
      <c r="G186" s="1"/>
    </row>
    <row r="187" spans="1:4" ht="15.75">
      <c r="A187" s="142"/>
      <c r="B187" s="28"/>
      <c r="C187" s="28"/>
      <c r="D187" s="26"/>
    </row>
    <row r="188" spans="1:4" ht="15.75">
      <c r="A188" s="142"/>
      <c r="B188" s="28"/>
      <c r="C188" s="28"/>
      <c r="D188" s="26"/>
    </row>
    <row r="189" spans="1:7" ht="15.75">
      <c r="A189" s="142"/>
      <c r="B189" s="28"/>
      <c r="C189" s="28"/>
      <c r="D189" s="26"/>
      <c r="E189" s="1"/>
      <c r="F189" s="1"/>
      <c r="G189" s="1"/>
    </row>
    <row r="190" spans="1:7" ht="15.75">
      <c r="A190" s="142"/>
      <c r="B190" s="28"/>
      <c r="C190" s="28"/>
      <c r="D190" s="26"/>
      <c r="E190" s="1"/>
      <c r="F190" s="1"/>
      <c r="G190" s="1"/>
    </row>
    <row r="191" spans="1:7" ht="15.75">
      <c r="A191" s="142"/>
      <c r="B191" s="28"/>
      <c r="C191" s="28"/>
      <c r="D191" s="26"/>
      <c r="E191" s="1"/>
      <c r="F191" s="1"/>
      <c r="G191" s="1"/>
    </row>
    <row r="192" spans="1:7" ht="15.75">
      <c r="A192" s="142"/>
      <c r="B192" s="28"/>
      <c r="C192" s="28"/>
      <c r="D192" s="26"/>
      <c r="E192" s="1"/>
      <c r="F192" s="1"/>
      <c r="G192" s="1"/>
    </row>
    <row r="193" spans="1:7" ht="15.75">
      <c r="A193" s="142"/>
      <c r="B193" s="28"/>
      <c r="C193" s="28"/>
      <c r="D193" s="26"/>
      <c r="E193" s="1"/>
      <c r="G193" s="1"/>
    </row>
    <row r="194" spans="1:7" ht="15.75">
      <c r="A194" s="142"/>
      <c r="B194" s="28"/>
      <c r="C194" s="28"/>
      <c r="D194" s="26"/>
      <c r="E194" s="1"/>
      <c r="G194" s="1"/>
    </row>
    <row r="195" spans="1:7" ht="15.75">
      <c r="A195" s="142"/>
      <c r="B195" s="28"/>
      <c r="C195" s="28"/>
      <c r="D195" s="26"/>
      <c r="E195" s="1"/>
      <c r="G195" s="1"/>
    </row>
    <row r="196" spans="1:7" ht="15.75">
      <c r="A196" s="142"/>
      <c r="B196" s="28"/>
      <c r="C196" s="28"/>
      <c r="D196" s="26"/>
      <c r="E196" s="1"/>
      <c r="G196" s="1"/>
    </row>
    <row r="197" spans="1:7" ht="15.75">
      <c r="A197" s="142"/>
      <c r="B197" s="28"/>
      <c r="C197" s="28"/>
      <c r="D197" s="26"/>
      <c r="E197" s="1"/>
      <c r="G197" s="1"/>
    </row>
    <row r="198" spans="1:7" ht="15.75">
      <c r="A198" s="142"/>
      <c r="B198" s="28"/>
      <c r="C198" s="28"/>
      <c r="D198" s="26"/>
      <c r="E198" s="1"/>
      <c r="G198" s="1"/>
    </row>
    <row r="199" spans="1:7" ht="15.75">
      <c r="A199" s="142"/>
      <c r="B199" s="28"/>
      <c r="C199" s="28"/>
      <c r="D199" s="26"/>
      <c r="E199" s="1"/>
      <c r="F199" s="1"/>
      <c r="G199" s="1"/>
    </row>
    <row r="200" spans="1:7" ht="15.75">
      <c r="A200" s="142"/>
      <c r="B200" s="28"/>
      <c r="C200" s="28"/>
      <c r="D200" s="26"/>
      <c r="E200" s="1"/>
      <c r="F200" s="1"/>
      <c r="G200" s="1"/>
    </row>
    <row r="201" spans="1:7" ht="15.75">
      <c r="A201" s="142"/>
      <c r="B201" s="28"/>
      <c r="C201" s="28"/>
      <c r="D201" s="26"/>
      <c r="E201" s="1"/>
      <c r="F201" s="1"/>
      <c r="G201" s="1"/>
    </row>
    <row r="202" spans="1:7" ht="15.75">
      <c r="A202" s="142"/>
      <c r="B202" s="28"/>
      <c r="C202" s="28"/>
      <c r="D202" s="26"/>
      <c r="E202" s="1"/>
      <c r="F202" s="1"/>
      <c r="G202" s="1"/>
    </row>
    <row r="203" spans="1:7" ht="15.75">
      <c r="A203" s="142"/>
      <c r="B203" s="28"/>
      <c r="C203" s="28"/>
      <c r="D203" s="26"/>
      <c r="E203" s="1"/>
      <c r="G203" s="1"/>
    </row>
    <row r="204" spans="1:7" ht="15.75">
      <c r="A204" s="142"/>
      <c r="B204" s="28"/>
      <c r="C204" s="28"/>
      <c r="D204" s="26"/>
      <c r="E204" s="1"/>
      <c r="G204" s="1"/>
    </row>
    <row r="205" spans="1:7" ht="15.75">
      <c r="A205" s="142"/>
      <c r="B205" s="28"/>
      <c r="C205" s="28"/>
      <c r="D205" s="26"/>
      <c r="E205" s="1"/>
      <c r="G205" s="1"/>
    </row>
    <row r="206" spans="1:7" ht="15.75">
      <c r="A206" s="142"/>
      <c r="B206" s="28"/>
      <c r="C206" s="28"/>
      <c r="D206" s="26"/>
      <c r="E206" s="1"/>
      <c r="G206" s="1"/>
    </row>
    <row r="207" spans="1:4" ht="15.75">
      <c r="A207" s="142"/>
      <c r="B207" s="28"/>
      <c r="C207" s="28"/>
      <c r="D207" s="26"/>
    </row>
    <row r="208" spans="1:4" ht="15.75">
      <c r="A208" s="142"/>
      <c r="B208" s="28"/>
      <c r="C208" s="28"/>
      <c r="D208" s="26"/>
    </row>
    <row r="209" spans="1:7" ht="15.75">
      <c r="A209" s="142"/>
      <c r="B209" s="28"/>
      <c r="C209" s="28"/>
      <c r="D209" s="26"/>
      <c r="E209" s="1"/>
      <c r="G209" s="1"/>
    </row>
    <row r="210" spans="1:7" ht="15.75">
      <c r="A210" s="142"/>
      <c r="B210" s="28"/>
      <c r="C210" s="28"/>
      <c r="D210" s="26"/>
      <c r="E210" s="1"/>
      <c r="G210" s="1"/>
    </row>
    <row r="211" spans="1:7" ht="15.75">
      <c r="A211" s="142"/>
      <c r="B211" s="28"/>
      <c r="C211" s="28"/>
      <c r="D211" s="26"/>
      <c r="E211" s="1"/>
      <c r="F211" s="1"/>
      <c r="G211" s="1"/>
    </row>
    <row r="212" spans="1:7" ht="15.75">
      <c r="A212" s="142"/>
      <c r="B212" s="28"/>
      <c r="C212" s="28"/>
      <c r="D212" s="26"/>
      <c r="E212" s="1"/>
      <c r="F212" s="1"/>
      <c r="G212" s="1"/>
    </row>
    <row r="213" spans="1:7" ht="15.75">
      <c r="A213" s="142"/>
      <c r="B213" s="28"/>
      <c r="C213" s="28"/>
      <c r="D213" s="26"/>
      <c r="E213" s="1"/>
      <c r="F213" s="1"/>
      <c r="G213" s="1"/>
    </row>
    <row r="214" spans="1:7" ht="15.75">
      <c r="A214" s="142"/>
      <c r="B214" s="28"/>
      <c r="C214" s="28"/>
      <c r="D214" s="26"/>
      <c r="E214" s="1"/>
      <c r="F214" s="1"/>
      <c r="G214" s="1"/>
    </row>
    <row r="215" spans="1:7" ht="15.75">
      <c r="A215" s="142"/>
      <c r="B215" s="28"/>
      <c r="C215" s="28"/>
      <c r="D215" s="26"/>
      <c r="E215" s="1"/>
      <c r="G215" s="1"/>
    </row>
    <row r="216" spans="1:7" ht="15.75">
      <c r="A216" s="142"/>
      <c r="B216" s="28"/>
      <c r="C216" s="28"/>
      <c r="D216" s="26"/>
      <c r="E216" s="1"/>
      <c r="G216" s="1"/>
    </row>
    <row r="217" spans="1:7" ht="15.75">
      <c r="A217" s="142"/>
      <c r="B217" s="28"/>
      <c r="C217" s="28"/>
      <c r="D217" s="26"/>
      <c r="E217" s="1"/>
      <c r="G217" s="1"/>
    </row>
    <row r="218" spans="1:7" ht="15.75">
      <c r="A218" s="142"/>
      <c r="B218" s="28"/>
      <c r="C218" s="28"/>
      <c r="D218" s="27"/>
      <c r="E218" s="1"/>
      <c r="G218" s="1"/>
    </row>
    <row r="219" spans="1:7" ht="15.75">
      <c r="A219" s="142"/>
      <c r="B219" s="28"/>
      <c r="C219" s="28"/>
      <c r="D219" s="26"/>
      <c r="E219" s="1"/>
      <c r="G219" s="1"/>
    </row>
    <row r="220" spans="1:7" ht="15.75">
      <c r="A220" s="142"/>
      <c r="B220" s="28"/>
      <c r="C220" s="28"/>
      <c r="D220" s="26"/>
      <c r="E220" s="1"/>
      <c r="G220" s="1"/>
    </row>
    <row r="221" spans="1:7" ht="15.75">
      <c r="A221" s="142"/>
      <c r="B221" s="28"/>
      <c r="C221" s="28"/>
      <c r="D221" s="26"/>
      <c r="E221" s="1"/>
      <c r="G221" s="1"/>
    </row>
    <row r="222" spans="1:7" ht="15.75">
      <c r="A222" s="142"/>
      <c r="B222" s="28"/>
      <c r="C222" s="28"/>
      <c r="D222" s="26"/>
      <c r="E222" s="1"/>
      <c r="G222" s="1"/>
    </row>
    <row r="223" spans="1:7" ht="15.75">
      <c r="A223" s="142"/>
      <c r="B223" s="28"/>
      <c r="C223" s="28"/>
      <c r="D223" s="26"/>
      <c r="E223" s="1"/>
      <c r="G223" s="1"/>
    </row>
    <row r="224" spans="1:7" ht="15.75">
      <c r="A224" s="142"/>
      <c r="B224" s="28"/>
      <c r="C224" s="28"/>
      <c r="D224" s="26"/>
      <c r="E224" s="1"/>
      <c r="F224" s="1"/>
      <c r="G224" s="1"/>
    </row>
  </sheetData>
  <sheetProtection/>
  <mergeCells count="34">
    <mergeCell ref="D1:E1"/>
    <mergeCell ref="D2:E2"/>
    <mergeCell ref="D3:E3"/>
    <mergeCell ref="P17:P20"/>
    <mergeCell ref="E17:E20"/>
    <mergeCell ref="N17:N20"/>
    <mergeCell ref="J17:J20"/>
    <mergeCell ref="O17:O20"/>
    <mergeCell ref="A10:U10"/>
    <mergeCell ref="A12:B12"/>
    <mergeCell ref="A11:J11"/>
    <mergeCell ref="A4:E4"/>
    <mergeCell ref="C7:U7"/>
    <mergeCell ref="C9:U9"/>
    <mergeCell ref="B17:B20"/>
    <mergeCell ref="C17:C20"/>
    <mergeCell ref="C6:U6"/>
    <mergeCell ref="C8:J8"/>
    <mergeCell ref="H17:H20"/>
    <mergeCell ref="M17:M20"/>
    <mergeCell ref="K17:K20"/>
    <mergeCell ref="L17:L20"/>
    <mergeCell ref="U17:U20"/>
    <mergeCell ref="D51:D52"/>
    <mergeCell ref="I17:I20"/>
    <mergeCell ref="D17:D20"/>
    <mergeCell ref="T17:T20"/>
    <mergeCell ref="A21:A26"/>
    <mergeCell ref="B21:B26"/>
    <mergeCell ref="C21:C26"/>
    <mergeCell ref="A51:A52"/>
    <mergeCell ref="A17:A20"/>
    <mergeCell ref="C51:C52"/>
    <mergeCell ref="B51:B52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4"/>
  <sheetViews>
    <sheetView zoomScalePageLayoutView="0" workbookViewId="0" topLeftCell="A6">
      <selection activeCell="X82" sqref="X82"/>
    </sheetView>
  </sheetViews>
  <sheetFormatPr defaultColWidth="9.00390625" defaultRowHeight="12.75"/>
  <cols>
    <col min="1" max="1" width="6.00390625" style="140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5.375" style="2" customWidth="1"/>
    <col min="22" max="22" width="15.00390625" style="0" customWidth="1"/>
  </cols>
  <sheetData>
    <row r="1" spans="4:5" ht="12.75" customHeight="1" hidden="1">
      <c r="D1" s="229"/>
      <c r="E1" s="229"/>
    </row>
    <row r="2" spans="4:5" ht="12.75" customHeight="1" hidden="1">
      <c r="D2" s="229"/>
      <c r="E2" s="229"/>
    </row>
    <row r="3" spans="4:5" ht="12.75" customHeight="1" hidden="1">
      <c r="D3" s="229"/>
      <c r="E3" s="229"/>
    </row>
    <row r="4" spans="1:5" ht="45" customHeight="1" hidden="1">
      <c r="A4" s="228"/>
      <c r="B4" s="228"/>
      <c r="C4" s="228"/>
      <c r="D4" s="228"/>
      <c r="E4" s="228"/>
    </row>
    <row r="5" ht="12.75" customHeight="1" hidden="1"/>
    <row r="6" spans="2:22" ht="12.75" customHeight="1">
      <c r="B6" s="140"/>
      <c r="C6" s="229" t="s">
        <v>523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</row>
    <row r="7" spans="2:22" ht="14.25" customHeight="1">
      <c r="B7" s="125"/>
      <c r="C7" s="229" t="s">
        <v>474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3:10" ht="1.5" customHeight="1" hidden="1">
      <c r="C8" s="233"/>
      <c r="D8" s="233"/>
      <c r="E8" s="233"/>
      <c r="F8" s="233"/>
      <c r="G8" s="233"/>
      <c r="H8" s="233"/>
      <c r="I8" s="233"/>
      <c r="J8" s="233"/>
    </row>
    <row r="9" spans="3:22" ht="15.75" customHeight="1">
      <c r="C9" s="231" t="s">
        <v>538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</row>
    <row r="10" spans="1:22" ht="35.25" customHeight="1">
      <c r="A10" s="227" t="s">
        <v>539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30"/>
    </row>
    <row r="11" spans="1:10" ht="15.75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29" s="84" customFormat="1" ht="35.25" customHeight="1">
      <c r="A12" s="237" t="s">
        <v>404</v>
      </c>
      <c r="B12" s="237"/>
      <c r="C12" s="156" t="s">
        <v>405</v>
      </c>
      <c r="D12" s="143" t="s">
        <v>438</v>
      </c>
      <c r="E12" s="153" t="s">
        <v>439</v>
      </c>
      <c r="F12" s="154"/>
      <c r="G12" s="154"/>
      <c r="H12" s="153" t="s">
        <v>443</v>
      </c>
      <c r="I12" s="124" t="s">
        <v>442</v>
      </c>
      <c r="J12" s="155" t="s">
        <v>444</v>
      </c>
      <c r="K12" s="124" t="s">
        <v>445</v>
      </c>
      <c r="L12" s="124" t="s">
        <v>447</v>
      </c>
      <c r="M12" s="124" t="s">
        <v>445</v>
      </c>
      <c r="N12" s="124" t="s">
        <v>460</v>
      </c>
      <c r="O12" s="83" t="s">
        <v>442</v>
      </c>
      <c r="P12" s="124" t="s">
        <v>462</v>
      </c>
      <c r="Q12" s="124"/>
      <c r="R12" s="124"/>
      <c r="S12" s="124"/>
      <c r="T12" s="124" t="s">
        <v>461</v>
      </c>
      <c r="U12" s="168" t="s">
        <v>525</v>
      </c>
      <c r="V12" s="168" t="s">
        <v>540</v>
      </c>
      <c r="W12" s="128"/>
      <c r="X12" s="128"/>
      <c r="Y12" s="128"/>
      <c r="Z12" s="128"/>
      <c r="AA12" s="128"/>
      <c r="AB12" s="128"/>
      <c r="AC12" s="128"/>
    </row>
    <row r="13" spans="1:29" s="121" customFormat="1" ht="21.75" customHeight="1">
      <c r="A13" s="174"/>
      <c r="B13" s="149" t="s">
        <v>517</v>
      </c>
      <c r="C13" s="191" t="s">
        <v>516</v>
      </c>
      <c r="D13" s="161">
        <f aca="true" t="shared" si="0" ref="D13:I13">D14+D34+D43</f>
        <v>3359500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3359500</v>
      </c>
      <c r="I13" s="161">
        <f t="shared" si="0"/>
        <v>0</v>
      </c>
      <c r="J13" s="161">
        <f>H13-I13</f>
        <v>3359500</v>
      </c>
      <c r="K13" s="161"/>
      <c r="L13" s="161">
        <f>J13+K13</f>
        <v>3359500</v>
      </c>
      <c r="M13" s="161">
        <v>239875</v>
      </c>
      <c r="N13" s="161">
        <f>L13+M13</f>
        <v>3599375</v>
      </c>
      <c r="O13" s="161">
        <f>O14+O34+O42+O48</f>
        <v>30967.5</v>
      </c>
      <c r="P13" s="161">
        <f>P14+P34+P42+P48</f>
        <v>3630342.5</v>
      </c>
      <c r="Q13" s="161"/>
      <c r="R13" s="161"/>
      <c r="S13" s="161"/>
      <c r="T13" s="161"/>
      <c r="U13" s="196">
        <f>U14+U29+U34+U42+U53+U58</f>
        <v>2224200</v>
      </c>
      <c r="V13" s="196">
        <f>V14+V29+V34+V42+V53+V58</f>
        <v>2224200</v>
      </c>
      <c r="W13" s="162"/>
      <c r="X13" s="162"/>
      <c r="Y13" s="129"/>
      <c r="Z13" s="129"/>
      <c r="AA13" s="129"/>
      <c r="AB13" s="130"/>
      <c r="AC13" s="130"/>
    </row>
    <row r="14" spans="1:29" ht="17.25" customHeight="1">
      <c r="A14" s="149">
        <v>182</v>
      </c>
      <c r="B14" s="149" t="s">
        <v>406</v>
      </c>
      <c r="C14" s="150" t="s">
        <v>407</v>
      </c>
      <c r="D14" s="127">
        <f aca="true" t="shared" si="1" ref="D14:I14">D15</f>
        <v>3200000</v>
      </c>
      <c r="E14" s="127">
        <f t="shared" si="1"/>
        <v>0</v>
      </c>
      <c r="F14" s="127">
        <f t="shared" si="1"/>
        <v>0</v>
      </c>
      <c r="G14" s="127">
        <f t="shared" si="1"/>
        <v>0</v>
      </c>
      <c r="H14" s="127">
        <f t="shared" si="1"/>
        <v>3200000</v>
      </c>
      <c r="I14" s="127">
        <f t="shared" si="1"/>
        <v>0</v>
      </c>
      <c r="J14" s="126">
        <f>H14-I14</f>
        <v>3200000</v>
      </c>
      <c r="K14" s="127"/>
      <c r="L14" s="126">
        <f>J14+K14</f>
        <v>3200000</v>
      </c>
      <c r="M14" s="127">
        <v>189875</v>
      </c>
      <c r="N14" s="126">
        <f>L14+M14</f>
        <v>3389875</v>
      </c>
      <c r="O14" s="126"/>
      <c r="P14" s="126">
        <f>N14+O14</f>
        <v>3389875</v>
      </c>
      <c r="Q14" s="126"/>
      <c r="R14" s="126"/>
      <c r="S14" s="126"/>
      <c r="T14" s="127"/>
      <c r="U14" s="197">
        <f>U15</f>
        <v>550000</v>
      </c>
      <c r="V14" s="197">
        <f>V15</f>
        <v>550000</v>
      </c>
      <c r="W14" s="131"/>
      <c r="X14" s="131"/>
      <c r="Y14" s="131"/>
      <c r="Z14" s="131"/>
      <c r="AA14" s="131"/>
      <c r="AB14" s="117"/>
      <c r="AC14" s="117"/>
    </row>
    <row r="15" spans="1:29" ht="18" customHeight="1">
      <c r="A15" s="137">
        <v>182</v>
      </c>
      <c r="B15" s="137" t="s">
        <v>408</v>
      </c>
      <c r="C15" s="146" t="s">
        <v>409</v>
      </c>
      <c r="D15" s="127">
        <v>3200000</v>
      </c>
      <c r="E15" s="53"/>
      <c r="F15" s="53"/>
      <c r="G15" s="53"/>
      <c r="H15" s="53">
        <f>D15+E15</f>
        <v>3200000</v>
      </c>
      <c r="I15" s="30"/>
      <c r="J15" s="126">
        <f>H15-I15</f>
        <v>3200000</v>
      </c>
      <c r="K15" s="30"/>
      <c r="L15" s="126">
        <f>J15+K15</f>
        <v>3200000</v>
      </c>
      <c r="M15" s="30">
        <v>189875</v>
      </c>
      <c r="N15" s="126">
        <f>L15+M15</f>
        <v>3389875</v>
      </c>
      <c r="O15" s="126"/>
      <c r="P15" s="126">
        <f>N15+O15</f>
        <v>3389875</v>
      </c>
      <c r="Q15" s="126"/>
      <c r="R15" s="126"/>
      <c r="S15" s="126"/>
      <c r="T15" s="30"/>
      <c r="U15" s="198">
        <f>U17</f>
        <v>550000</v>
      </c>
      <c r="V15" s="198">
        <f>V17</f>
        <v>550000</v>
      </c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7"/>
      <c r="B16" s="137"/>
      <c r="C16" s="146"/>
      <c r="D16" s="127"/>
      <c r="E16" s="53"/>
      <c r="F16" s="53"/>
      <c r="G16" s="53"/>
      <c r="H16" s="53"/>
      <c r="I16" s="30"/>
      <c r="J16" s="126"/>
      <c r="K16" s="30"/>
      <c r="L16" s="126"/>
      <c r="M16" s="135"/>
      <c r="N16" s="126"/>
      <c r="O16" s="126"/>
      <c r="P16" s="126"/>
      <c r="Q16" s="126"/>
      <c r="R16" s="126"/>
      <c r="S16" s="126"/>
      <c r="T16" s="30"/>
      <c r="U16" s="199"/>
      <c r="V16" s="199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16">
        <v>182</v>
      </c>
      <c r="B17" s="216" t="s">
        <v>476</v>
      </c>
      <c r="C17" s="232" t="s">
        <v>519</v>
      </c>
      <c r="D17" s="226">
        <v>3200000</v>
      </c>
      <c r="E17" s="234"/>
      <c r="F17" s="53"/>
      <c r="G17" s="53"/>
      <c r="H17" s="234">
        <f>D17+E17</f>
        <v>3200000</v>
      </c>
      <c r="I17" s="221"/>
      <c r="J17" s="236">
        <v>3200000</v>
      </c>
      <c r="K17" s="221"/>
      <c r="L17" s="221">
        <v>3200000</v>
      </c>
      <c r="M17" s="221">
        <v>189875</v>
      </c>
      <c r="N17" s="235">
        <v>3389875</v>
      </c>
      <c r="O17" s="221"/>
      <c r="P17" s="235">
        <v>3389875</v>
      </c>
      <c r="Q17" s="139"/>
      <c r="R17" s="139"/>
      <c r="S17" s="139"/>
      <c r="T17" s="221"/>
      <c r="U17" s="222">
        <v>550000</v>
      </c>
      <c r="V17" s="222">
        <v>550000</v>
      </c>
      <c r="W17" s="132"/>
      <c r="X17" s="132"/>
      <c r="Y17" s="132"/>
      <c r="Z17" s="132"/>
      <c r="AA17" s="132"/>
      <c r="AB17" s="132"/>
      <c r="AC17" s="132"/>
    </row>
    <row r="18" spans="1:29" ht="27.75" customHeight="1">
      <c r="A18" s="216"/>
      <c r="B18" s="216"/>
      <c r="C18" s="232"/>
      <c r="D18" s="226"/>
      <c r="E18" s="234"/>
      <c r="F18" s="53"/>
      <c r="G18" s="53"/>
      <c r="H18" s="234"/>
      <c r="I18" s="221"/>
      <c r="J18" s="236"/>
      <c r="K18" s="221"/>
      <c r="L18" s="221"/>
      <c r="M18" s="221"/>
      <c r="N18" s="235"/>
      <c r="O18" s="221"/>
      <c r="P18" s="235"/>
      <c r="Q18" s="139"/>
      <c r="R18" s="139"/>
      <c r="S18" s="139"/>
      <c r="T18" s="221"/>
      <c r="U18" s="223"/>
      <c r="V18" s="223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16"/>
      <c r="B19" s="216"/>
      <c r="C19" s="232"/>
      <c r="D19" s="226"/>
      <c r="E19" s="234"/>
      <c r="F19" s="53"/>
      <c r="G19" s="53"/>
      <c r="H19" s="234"/>
      <c r="I19" s="221"/>
      <c r="J19" s="236"/>
      <c r="K19" s="221"/>
      <c r="L19" s="221"/>
      <c r="M19" s="221"/>
      <c r="N19" s="235"/>
      <c r="O19" s="221"/>
      <c r="P19" s="235"/>
      <c r="Q19" s="139"/>
      <c r="R19" s="139"/>
      <c r="S19" s="139"/>
      <c r="T19" s="221"/>
      <c r="U19" s="223"/>
      <c r="V19" s="223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16"/>
      <c r="B20" s="216"/>
      <c r="C20" s="232"/>
      <c r="D20" s="226"/>
      <c r="E20" s="234"/>
      <c r="F20" s="53"/>
      <c r="G20" s="53"/>
      <c r="H20" s="234"/>
      <c r="I20" s="221"/>
      <c r="J20" s="236"/>
      <c r="K20" s="221"/>
      <c r="L20" s="221"/>
      <c r="M20" s="221"/>
      <c r="N20" s="235"/>
      <c r="O20" s="221"/>
      <c r="P20" s="235"/>
      <c r="Q20" s="139"/>
      <c r="R20" s="139"/>
      <c r="S20" s="139"/>
      <c r="T20" s="221"/>
      <c r="U20" s="224"/>
      <c r="V20" s="224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16">
        <v>182</v>
      </c>
      <c r="B21" s="216" t="s">
        <v>410</v>
      </c>
      <c r="C21" s="217" t="s">
        <v>475</v>
      </c>
      <c r="D21" s="127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00"/>
      <c r="V21" s="200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16"/>
      <c r="B22" s="216"/>
      <c r="C22" s="217"/>
      <c r="D22" s="127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00"/>
      <c r="V22" s="200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16"/>
      <c r="B23" s="216"/>
      <c r="C23" s="217"/>
      <c r="D23" s="127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00"/>
      <c r="V23" s="200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16"/>
      <c r="B24" s="216"/>
      <c r="C24" s="217"/>
      <c r="D24" s="127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00"/>
      <c r="V24" s="200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16"/>
      <c r="B25" s="216"/>
      <c r="C25" s="217"/>
      <c r="D25" s="127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01"/>
      <c r="V25" s="201"/>
      <c r="W25" s="132"/>
      <c r="X25" s="132"/>
      <c r="Y25" s="132"/>
      <c r="Z25" s="132"/>
      <c r="AA25" s="132"/>
      <c r="AB25" s="132"/>
      <c r="AC25" s="132"/>
    </row>
    <row r="26" spans="1:29" ht="26.25" customHeight="1" hidden="1" thickBot="1">
      <c r="A26" s="216"/>
      <c r="B26" s="216"/>
      <c r="C26" s="217"/>
      <c r="D26" s="127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200"/>
      <c r="V26" s="200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7">
        <v>182</v>
      </c>
      <c r="B27" s="137" t="s">
        <v>412</v>
      </c>
      <c r="C27" s="138" t="s">
        <v>413</v>
      </c>
      <c r="D27" s="127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00"/>
      <c r="V27" s="200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7">
        <v>182</v>
      </c>
      <c r="B28" s="137" t="s">
        <v>414</v>
      </c>
      <c r="C28" s="138" t="s">
        <v>415</v>
      </c>
      <c r="D28" s="127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00"/>
      <c r="V28" s="200"/>
      <c r="W28" s="117"/>
      <c r="X28" s="117"/>
      <c r="Y28" s="117"/>
      <c r="Z28" s="117"/>
      <c r="AA28" s="117"/>
      <c r="AB28" s="117"/>
      <c r="AC28" s="117"/>
    </row>
    <row r="29" spans="1:29" ht="31.5" customHeight="1">
      <c r="A29" s="149">
        <v>100</v>
      </c>
      <c r="B29" s="149" t="s">
        <v>484</v>
      </c>
      <c r="C29" s="150" t="s">
        <v>485</v>
      </c>
      <c r="D29" s="184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02">
        <f>U30+U31+U32+U33</f>
        <v>468100</v>
      </c>
      <c r="V29" s="202">
        <f>V30+V31+V32+V33</f>
        <v>468100</v>
      </c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7">
        <v>100</v>
      </c>
      <c r="B30" s="137" t="s">
        <v>486</v>
      </c>
      <c r="C30" s="138" t="s">
        <v>494</v>
      </c>
      <c r="D30" s="184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03">
        <v>166000</v>
      </c>
      <c r="V30" s="203">
        <v>166000</v>
      </c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7">
        <v>100</v>
      </c>
      <c r="B31" s="137" t="s">
        <v>487</v>
      </c>
      <c r="C31" s="185" t="s">
        <v>495</v>
      </c>
      <c r="D31" s="184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03">
        <v>2000</v>
      </c>
      <c r="V31" s="203">
        <v>2000</v>
      </c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7">
        <v>100</v>
      </c>
      <c r="B32" s="137" t="s">
        <v>488</v>
      </c>
      <c r="C32" s="138" t="s">
        <v>496</v>
      </c>
      <c r="D32" s="184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03">
        <v>300000</v>
      </c>
      <c r="V32" s="203">
        <v>300000</v>
      </c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7">
        <v>100</v>
      </c>
      <c r="B33" s="137" t="s">
        <v>489</v>
      </c>
      <c r="C33" s="183" t="s">
        <v>497</v>
      </c>
      <c r="D33" s="184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03">
        <v>100</v>
      </c>
      <c r="V33" s="203">
        <v>100</v>
      </c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49">
        <v>182</v>
      </c>
      <c r="B34" s="149" t="s">
        <v>412</v>
      </c>
      <c r="C34" s="150" t="s">
        <v>436</v>
      </c>
      <c r="D34" s="127">
        <f aca="true" t="shared" si="2" ref="D34:I34">D35+D40</f>
        <v>159500</v>
      </c>
      <c r="E34" s="127">
        <f t="shared" si="2"/>
        <v>0</v>
      </c>
      <c r="F34" s="127">
        <f t="shared" si="2"/>
        <v>0</v>
      </c>
      <c r="G34" s="127">
        <f t="shared" si="2"/>
        <v>0</v>
      </c>
      <c r="H34" s="127">
        <f t="shared" si="2"/>
        <v>159500</v>
      </c>
      <c r="I34" s="127">
        <f t="shared" si="2"/>
        <v>0</v>
      </c>
      <c r="J34" s="127">
        <f>H34+I34</f>
        <v>159500</v>
      </c>
      <c r="K34" s="127"/>
      <c r="L34" s="126">
        <f>J34+K34</f>
        <v>159500</v>
      </c>
      <c r="M34" s="127">
        <v>50000</v>
      </c>
      <c r="N34" s="126">
        <f>L34+M34</f>
        <v>209500</v>
      </c>
      <c r="O34" s="126">
        <v>30019.21</v>
      </c>
      <c r="P34" s="126">
        <f>P35+P40</f>
        <v>239519.21</v>
      </c>
      <c r="Q34" s="126"/>
      <c r="R34" s="126"/>
      <c r="S34" s="126"/>
      <c r="T34" s="127"/>
      <c r="U34" s="197">
        <f>U35+U36+U39</f>
        <v>725000</v>
      </c>
      <c r="V34" s="197">
        <f>V35+V36+V39</f>
        <v>725000</v>
      </c>
      <c r="W34" s="131"/>
      <c r="X34" s="131"/>
      <c r="Y34" s="131"/>
      <c r="Z34" s="131"/>
      <c r="AA34" s="131"/>
      <c r="AB34" s="131"/>
      <c r="AC34" s="117"/>
    </row>
    <row r="35" spans="1:29" ht="45" customHeight="1">
      <c r="A35" s="137">
        <v>182</v>
      </c>
      <c r="B35" s="137" t="s">
        <v>414</v>
      </c>
      <c r="C35" s="138" t="s">
        <v>506</v>
      </c>
      <c r="D35" s="127">
        <v>100000</v>
      </c>
      <c r="E35" s="53"/>
      <c r="F35" s="53"/>
      <c r="G35" s="53"/>
      <c r="H35" s="53">
        <f>D35+E35</f>
        <v>100000</v>
      </c>
      <c r="I35" s="30"/>
      <c r="J35" s="127">
        <f>H35+I35</f>
        <v>100000</v>
      </c>
      <c r="K35" s="30"/>
      <c r="L35" s="126">
        <f>J35+K35</f>
        <v>100000</v>
      </c>
      <c r="M35" s="30"/>
      <c r="N35" s="126">
        <f>L35+M35</f>
        <v>100000</v>
      </c>
      <c r="O35" s="126"/>
      <c r="P35" s="126">
        <f>N35+O35</f>
        <v>100000</v>
      </c>
      <c r="Q35" s="126"/>
      <c r="R35" s="126"/>
      <c r="S35" s="126"/>
      <c r="T35" s="30"/>
      <c r="U35" s="198">
        <v>100000</v>
      </c>
      <c r="V35" s="198">
        <v>100000</v>
      </c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7">
        <v>182</v>
      </c>
      <c r="B36" s="137" t="s">
        <v>470</v>
      </c>
      <c r="C36" s="150" t="s">
        <v>465</v>
      </c>
      <c r="D36" s="127"/>
      <c r="E36" s="53"/>
      <c r="F36" s="53"/>
      <c r="G36" s="53"/>
      <c r="H36" s="53"/>
      <c r="I36" s="30"/>
      <c r="J36" s="127"/>
      <c r="K36" s="30"/>
      <c r="L36" s="126"/>
      <c r="M36" s="30"/>
      <c r="N36" s="126"/>
      <c r="O36" s="126"/>
      <c r="P36" s="126"/>
      <c r="Q36" s="126"/>
      <c r="R36" s="126"/>
      <c r="S36" s="126"/>
      <c r="T36" s="30"/>
      <c r="U36" s="204">
        <f>U37+U38</f>
        <v>392000</v>
      </c>
      <c r="V36" s="204">
        <f>V37+V38</f>
        <v>392000</v>
      </c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7">
        <v>182</v>
      </c>
      <c r="B37" s="137" t="s">
        <v>466</v>
      </c>
      <c r="C37" s="138" t="s">
        <v>467</v>
      </c>
      <c r="D37" s="127"/>
      <c r="E37" s="53"/>
      <c r="F37" s="53"/>
      <c r="G37" s="53"/>
      <c r="H37" s="53"/>
      <c r="I37" s="30"/>
      <c r="J37" s="127"/>
      <c r="K37" s="30"/>
      <c r="L37" s="126"/>
      <c r="M37" s="30"/>
      <c r="N37" s="126"/>
      <c r="O37" s="126"/>
      <c r="P37" s="126"/>
      <c r="Q37" s="126"/>
      <c r="R37" s="126"/>
      <c r="S37" s="126"/>
      <c r="T37" s="30"/>
      <c r="U37" s="198">
        <v>42000</v>
      </c>
      <c r="V37" s="198">
        <v>42000</v>
      </c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7">
        <v>182</v>
      </c>
      <c r="B38" s="137" t="s">
        <v>468</v>
      </c>
      <c r="C38" s="138" t="s">
        <v>469</v>
      </c>
      <c r="D38" s="127"/>
      <c r="E38" s="53"/>
      <c r="F38" s="53"/>
      <c r="G38" s="53"/>
      <c r="H38" s="53"/>
      <c r="I38" s="30"/>
      <c r="J38" s="127"/>
      <c r="K38" s="30"/>
      <c r="L38" s="126"/>
      <c r="M38" s="30"/>
      <c r="N38" s="126"/>
      <c r="O38" s="126"/>
      <c r="P38" s="126"/>
      <c r="Q38" s="126"/>
      <c r="R38" s="126"/>
      <c r="S38" s="126"/>
      <c r="T38" s="30"/>
      <c r="U38" s="198">
        <v>350000</v>
      </c>
      <c r="V38" s="198">
        <v>350000</v>
      </c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7">
        <v>182</v>
      </c>
      <c r="B39" s="149" t="s">
        <v>480</v>
      </c>
      <c r="C39" s="176" t="s">
        <v>481</v>
      </c>
      <c r="D39" s="149"/>
      <c r="E39" s="177"/>
      <c r="F39" s="177"/>
      <c r="G39" s="177"/>
      <c r="H39" s="177"/>
      <c r="I39" s="178"/>
      <c r="J39" s="149"/>
      <c r="K39" s="178"/>
      <c r="L39" s="145"/>
      <c r="M39" s="178"/>
      <c r="N39" s="145"/>
      <c r="O39" s="145"/>
      <c r="P39" s="145"/>
      <c r="Q39" s="145"/>
      <c r="R39" s="145"/>
      <c r="S39" s="145"/>
      <c r="T39" s="178"/>
      <c r="U39" s="205">
        <f>U40+U41</f>
        <v>233000</v>
      </c>
      <c r="V39" s="205">
        <f>V40+V41</f>
        <v>233000</v>
      </c>
      <c r="W39" s="117"/>
      <c r="X39" s="117"/>
      <c r="Y39" s="117"/>
      <c r="Z39" s="117"/>
      <c r="AA39" s="117"/>
      <c r="AB39" s="117"/>
      <c r="AC39" s="117"/>
    </row>
    <row r="40" spans="1:29" ht="40.5" customHeight="1">
      <c r="A40" s="137">
        <v>182</v>
      </c>
      <c r="B40" s="188" t="s">
        <v>501</v>
      </c>
      <c r="C40" s="172" t="s">
        <v>502</v>
      </c>
      <c r="D40" s="127">
        <v>59500</v>
      </c>
      <c r="E40" s="53"/>
      <c r="F40" s="53"/>
      <c r="G40" s="53"/>
      <c r="H40" s="53">
        <f>D40+E40</f>
        <v>59500</v>
      </c>
      <c r="I40" s="30"/>
      <c r="J40" s="127">
        <f>H40+I40</f>
        <v>59500</v>
      </c>
      <c r="K40" s="30"/>
      <c r="L40" s="126">
        <f>J40+K40</f>
        <v>59500</v>
      </c>
      <c r="M40" s="30">
        <v>50000</v>
      </c>
      <c r="N40" s="126">
        <f>L40+M40</f>
        <v>109500</v>
      </c>
      <c r="O40" s="126">
        <v>30019.21</v>
      </c>
      <c r="P40" s="126">
        <f>N40+O40</f>
        <v>139519.21</v>
      </c>
      <c r="Q40" s="126"/>
      <c r="R40" s="126"/>
      <c r="S40" s="126"/>
      <c r="T40" s="30"/>
      <c r="U40" s="198">
        <v>138000</v>
      </c>
      <c r="V40" s="198">
        <v>138000</v>
      </c>
      <c r="W40" s="117"/>
      <c r="X40" s="117"/>
      <c r="Y40" s="117"/>
      <c r="Z40" s="117"/>
      <c r="AA40" s="117"/>
      <c r="AB40" s="117"/>
      <c r="AC40" s="117"/>
    </row>
    <row r="41" spans="1:29" ht="37.5" customHeight="1">
      <c r="A41" s="137">
        <v>182</v>
      </c>
      <c r="B41" s="188" t="s">
        <v>503</v>
      </c>
      <c r="C41" s="172" t="s">
        <v>504</v>
      </c>
      <c r="D41" s="127"/>
      <c r="E41" s="53"/>
      <c r="F41" s="53"/>
      <c r="G41" s="53"/>
      <c r="H41" s="53"/>
      <c r="I41" s="30"/>
      <c r="J41" s="127"/>
      <c r="K41" s="30"/>
      <c r="L41" s="126"/>
      <c r="M41" s="30"/>
      <c r="N41" s="126"/>
      <c r="O41" s="126"/>
      <c r="P41" s="126"/>
      <c r="Q41" s="126"/>
      <c r="R41" s="126"/>
      <c r="S41" s="126"/>
      <c r="T41" s="30"/>
      <c r="U41" s="198">
        <v>95000</v>
      </c>
      <c r="V41" s="198">
        <v>95000</v>
      </c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7">
        <v>707</v>
      </c>
      <c r="B42" s="149" t="s">
        <v>416</v>
      </c>
      <c r="C42" s="150" t="s">
        <v>417</v>
      </c>
      <c r="D42" s="127">
        <f aca="true" t="shared" si="3" ref="D42:J42">D43</f>
        <v>0</v>
      </c>
      <c r="E42" s="127">
        <f t="shared" si="3"/>
        <v>0</v>
      </c>
      <c r="F42" s="12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0</v>
      </c>
      <c r="J42" s="127">
        <f t="shared" si="3"/>
        <v>0</v>
      </c>
      <c r="K42" s="127"/>
      <c r="L42" s="126">
        <f>J42+K42</f>
        <v>0</v>
      </c>
      <c r="M42" s="127"/>
      <c r="N42" s="126">
        <f>N46</f>
        <v>0</v>
      </c>
      <c r="O42" s="126">
        <f>O46</f>
        <v>100</v>
      </c>
      <c r="P42" s="126">
        <f>P46</f>
        <v>100</v>
      </c>
      <c r="Q42" s="126"/>
      <c r="R42" s="126"/>
      <c r="S42" s="126"/>
      <c r="T42" s="127"/>
      <c r="U42" s="204">
        <f>U46</f>
        <v>23000</v>
      </c>
      <c r="V42" s="204">
        <f>V46</f>
        <v>23000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29" ht="39" customHeight="1" hidden="1" thickBot="1">
      <c r="A43" s="137"/>
      <c r="B43" s="137"/>
      <c r="C43" s="138"/>
      <c r="D43" s="127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06"/>
      <c r="V43" s="206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7">
        <v>701</v>
      </c>
      <c r="B44" s="137" t="s">
        <v>418</v>
      </c>
      <c r="C44" s="138" t="s">
        <v>419</v>
      </c>
      <c r="D44" s="127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06"/>
      <c r="V44" s="206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7"/>
      <c r="B45" s="137"/>
      <c r="C45" s="138"/>
      <c r="D45" s="127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206"/>
      <c r="V45" s="206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7">
        <v>707</v>
      </c>
      <c r="B46" s="137" t="s">
        <v>458</v>
      </c>
      <c r="C46" s="138" t="s">
        <v>477</v>
      </c>
      <c r="D46" s="127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98">
        <f>U47</f>
        <v>23000</v>
      </c>
      <c r="V46" s="198">
        <f>V47</f>
        <v>23000</v>
      </c>
      <c r="W46" s="117"/>
      <c r="X46" s="117"/>
      <c r="Y46" s="117"/>
      <c r="Z46" s="117"/>
      <c r="AA46" s="117"/>
      <c r="AB46" s="117"/>
      <c r="AC46" s="117"/>
    </row>
    <row r="47" spans="1:29" ht="78.75">
      <c r="A47" s="137">
        <v>707</v>
      </c>
      <c r="B47" s="137" t="s">
        <v>418</v>
      </c>
      <c r="C47" s="138" t="s">
        <v>459</v>
      </c>
      <c r="D47" s="127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98">
        <v>23000</v>
      </c>
      <c r="V47" s="198">
        <v>23000</v>
      </c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7">
        <v>182</v>
      </c>
      <c r="B48" s="149" t="s">
        <v>448</v>
      </c>
      <c r="C48" s="159" t="s">
        <v>449</v>
      </c>
      <c r="D48" s="127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204">
        <f>U49+U50</f>
        <v>0</v>
      </c>
      <c r="V48" s="204">
        <f>V49+V50</f>
        <v>0</v>
      </c>
      <c r="W48" s="117"/>
      <c r="X48" s="117"/>
      <c r="Y48" s="117"/>
      <c r="Z48" s="117"/>
      <c r="AA48" s="117"/>
      <c r="AB48" s="117"/>
      <c r="AC48" s="117"/>
    </row>
    <row r="49" spans="1:29" ht="31.5" hidden="1">
      <c r="A49" s="137">
        <v>182</v>
      </c>
      <c r="B49" s="137" t="s">
        <v>454</v>
      </c>
      <c r="C49" s="138" t="s">
        <v>455</v>
      </c>
      <c r="D49" s="127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204">
        <v>0</v>
      </c>
      <c r="V49" s="204">
        <v>0</v>
      </c>
      <c r="W49" s="117"/>
      <c r="X49" s="117"/>
      <c r="Y49" s="117"/>
      <c r="Z49" s="117"/>
      <c r="AA49" s="117"/>
      <c r="AB49" s="117"/>
      <c r="AC49" s="117"/>
    </row>
    <row r="50" spans="1:29" ht="31.5" hidden="1">
      <c r="A50" s="137">
        <v>182</v>
      </c>
      <c r="B50" s="137" t="s">
        <v>450</v>
      </c>
      <c r="C50" s="138" t="s">
        <v>451</v>
      </c>
      <c r="D50" s="127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204">
        <v>0</v>
      </c>
      <c r="V50" s="204">
        <v>0</v>
      </c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 hidden="1">
      <c r="A51" s="218"/>
      <c r="B51" s="220"/>
      <c r="C51" s="219" t="s">
        <v>420</v>
      </c>
      <c r="D51" s="225" t="e">
        <f>D53+D60</f>
        <v>#REF!</v>
      </c>
      <c r="E51" s="189"/>
      <c r="F51" s="189"/>
      <c r="G51" s="189"/>
      <c r="H51" s="189" t="e">
        <f>D51+E51</f>
        <v>#REF!</v>
      </c>
      <c r="I51" s="190"/>
      <c r="J51" s="161" t="e">
        <f>H51-I51</f>
        <v>#REF!</v>
      </c>
      <c r="K51" s="190"/>
      <c r="L51" s="161" t="e">
        <f>J51+K51</f>
        <v>#REF!</v>
      </c>
      <c r="M51" s="190">
        <v>100000</v>
      </c>
      <c r="N51" s="161" t="e">
        <f>N53+N60</f>
        <v>#REF!</v>
      </c>
      <c r="O51" s="161" t="e">
        <f>O53+O60</f>
        <v>#REF!</v>
      </c>
      <c r="P51" s="161" t="e">
        <f>P53+P60</f>
        <v>#REF!</v>
      </c>
      <c r="Q51" s="161"/>
      <c r="R51" s="161"/>
      <c r="S51" s="161"/>
      <c r="T51" s="190"/>
      <c r="U51" s="197"/>
      <c r="V51" s="197"/>
      <c r="W51" s="192"/>
      <c r="X51" s="192"/>
      <c r="Y51" s="133"/>
      <c r="Z51" s="133"/>
      <c r="AA51" s="133"/>
      <c r="AB51" s="133"/>
      <c r="AC51" s="133"/>
    </row>
    <row r="52" spans="1:29" s="122" customFormat="1" ht="17.25" customHeight="1" hidden="1" thickBot="1">
      <c r="A52" s="218"/>
      <c r="B52" s="220"/>
      <c r="C52" s="219"/>
      <c r="D52" s="225"/>
      <c r="E52" s="189"/>
      <c r="F52" s="189"/>
      <c r="G52" s="189"/>
      <c r="H52" s="193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207"/>
      <c r="V52" s="207"/>
      <c r="W52" s="192"/>
      <c r="X52" s="192"/>
      <c r="Y52" s="133"/>
      <c r="Z52" s="133"/>
      <c r="AA52" s="133"/>
      <c r="AB52" s="133"/>
      <c r="AC52" s="133"/>
    </row>
    <row r="53" spans="1:39" ht="48" customHeight="1">
      <c r="A53" s="137">
        <v>707</v>
      </c>
      <c r="B53" s="149" t="s">
        <v>421</v>
      </c>
      <c r="C53" s="150" t="s">
        <v>518</v>
      </c>
      <c r="D53" s="127">
        <f aca="true" t="shared" si="4" ref="D53:I53">D54+D56</f>
        <v>125000</v>
      </c>
      <c r="E53" s="127">
        <f t="shared" si="4"/>
        <v>0</v>
      </c>
      <c r="F53" s="127">
        <f t="shared" si="4"/>
        <v>0</v>
      </c>
      <c r="G53" s="127">
        <f t="shared" si="4"/>
        <v>0</v>
      </c>
      <c r="H53" s="127">
        <f t="shared" si="4"/>
        <v>125000</v>
      </c>
      <c r="I53" s="127">
        <f t="shared" si="4"/>
        <v>0</v>
      </c>
      <c r="J53" s="126">
        <f>H53-I53</f>
        <v>125000</v>
      </c>
      <c r="K53" s="127"/>
      <c r="L53" s="126">
        <f>J53+K53</f>
        <v>125000</v>
      </c>
      <c r="M53" s="127">
        <v>100000</v>
      </c>
      <c r="N53" s="126" t="e">
        <f>N54+N56+#REF!</f>
        <v>#REF!</v>
      </c>
      <c r="O53" s="126" t="e">
        <f>O54+O56+#REF!</f>
        <v>#REF!</v>
      </c>
      <c r="P53" s="126" t="e">
        <f>P54+P56+#REF!</f>
        <v>#REF!</v>
      </c>
      <c r="Q53" s="126"/>
      <c r="R53" s="126"/>
      <c r="S53" s="126"/>
      <c r="T53" s="127"/>
      <c r="U53" s="204">
        <f>U56+U59</f>
        <v>458100</v>
      </c>
      <c r="V53" s="204">
        <f>V56+V59</f>
        <v>458100</v>
      </c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17"/>
    </row>
    <row r="54" spans="1:29" ht="66.75" customHeight="1" hidden="1">
      <c r="A54" s="137">
        <v>707</v>
      </c>
      <c r="B54" s="137" t="s">
        <v>422</v>
      </c>
      <c r="C54" s="138" t="s">
        <v>423</v>
      </c>
      <c r="D54" s="127">
        <v>80000</v>
      </c>
      <c r="E54" s="53"/>
      <c r="F54" s="53"/>
      <c r="G54" s="53"/>
      <c r="H54" s="53">
        <f>D54+E54</f>
        <v>80000</v>
      </c>
      <c r="I54" s="30"/>
      <c r="J54" s="126">
        <f>H54-I54</f>
        <v>80000</v>
      </c>
      <c r="K54" s="30"/>
      <c r="L54" s="126">
        <f>J54+K54</f>
        <v>80000</v>
      </c>
      <c r="M54" s="30"/>
      <c r="N54" s="126">
        <f>L54+M54</f>
        <v>80000</v>
      </c>
      <c r="O54" s="126"/>
      <c r="P54" s="126">
        <f>N54+O54</f>
        <v>80000</v>
      </c>
      <c r="Q54" s="126"/>
      <c r="R54" s="126"/>
      <c r="S54" s="126"/>
      <c r="T54" s="30"/>
      <c r="U54" s="204">
        <f>U57+U60</f>
        <v>8100</v>
      </c>
      <c r="V54" s="198">
        <f>V55</f>
        <v>0</v>
      </c>
      <c r="W54" s="117"/>
      <c r="X54" s="117"/>
      <c r="Y54" s="117"/>
      <c r="Z54" s="117"/>
      <c r="AA54" s="117"/>
      <c r="AB54" s="117"/>
      <c r="AC54" s="117"/>
    </row>
    <row r="55" spans="1:29" ht="0.75" customHeight="1">
      <c r="A55" s="137">
        <v>707</v>
      </c>
      <c r="B55" s="137" t="s">
        <v>478</v>
      </c>
      <c r="C55" s="138" t="s">
        <v>520</v>
      </c>
      <c r="D55" s="127">
        <v>80000</v>
      </c>
      <c r="E55" s="53"/>
      <c r="F55" s="53"/>
      <c r="G55" s="53"/>
      <c r="H55" s="53">
        <f>D55+E55</f>
        <v>80000</v>
      </c>
      <c r="I55" s="30"/>
      <c r="J55" s="126">
        <f>H55-I55</f>
        <v>80000</v>
      </c>
      <c r="K55" s="30"/>
      <c r="L55" s="126">
        <f>J55+K55</f>
        <v>80000</v>
      </c>
      <c r="M55" s="30"/>
      <c r="N55" s="126">
        <f>L55+M55</f>
        <v>80000</v>
      </c>
      <c r="O55" s="126"/>
      <c r="P55" s="126">
        <f>N55+O55</f>
        <v>80000</v>
      </c>
      <c r="Q55" s="126"/>
      <c r="R55" s="126"/>
      <c r="S55" s="126"/>
      <c r="T55" s="30"/>
      <c r="U55" s="204">
        <f>U58+U61</f>
        <v>0</v>
      </c>
      <c r="V55" s="198">
        <v>0</v>
      </c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7">
        <v>707</v>
      </c>
      <c r="B56" s="137" t="s">
        <v>424</v>
      </c>
      <c r="C56" s="138" t="s">
        <v>479</v>
      </c>
      <c r="D56" s="127">
        <v>45000</v>
      </c>
      <c r="E56" s="53"/>
      <c r="F56" s="53"/>
      <c r="G56" s="53"/>
      <c r="H56" s="53">
        <f>D56+E56</f>
        <v>45000</v>
      </c>
      <c r="I56" s="30"/>
      <c r="J56" s="126">
        <f>H56-I56</f>
        <v>45000</v>
      </c>
      <c r="K56" s="30"/>
      <c r="L56" s="126">
        <f>J56+K56</f>
        <v>45000</v>
      </c>
      <c r="M56" s="30"/>
      <c r="N56" s="126">
        <f>L56+M56</f>
        <v>45000</v>
      </c>
      <c r="O56" s="126"/>
      <c r="P56" s="126">
        <f>N56+O56</f>
        <v>45000</v>
      </c>
      <c r="Q56" s="126"/>
      <c r="R56" s="126"/>
      <c r="S56" s="126"/>
      <c r="T56" s="30"/>
      <c r="U56" s="198">
        <f>U57</f>
        <v>8100</v>
      </c>
      <c r="V56" s="198">
        <f>V57</f>
        <v>8100</v>
      </c>
      <c r="W56" s="117"/>
      <c r="X56" s="117"/>
      <c r="Y56" s="117"/>
      <c r="Z56" s="117"/>
      <c r="AA56" s="117"/>
      <c r="AB56" s="117"/>
      <c r="AC56" s="117"/>
    </row>
    <row r="57" spans="1:29" ht="77.25" customHeight="1">
      <c r="A57" s="137">
        <v>707</v>
      </c>
      <c r="B57" s="137" t="s">
        <v>425</v>
      </c>
      <c r="C57" s="138" t="s">
        <v>508</v>
      </c>
      <c r="D57" s="127">
        <v>45000</v>
      </c>
      <c r="E57" s="53"/>
      <c r="F57" s="53"/>
      <c r="G57" s="53"/>
      <c r="H57" s="53">
        <f>D57+E57</f>
        <v>45000</v>
      </c>
      <c r="I57" s="30"/>
      <c r="J57" s="126">
        <f>H57-I57</f>
        <v>45000</v>
      </c>
      <c r="K57" s="30"/>
      <c r="L57" s="126">
        <f>J57+K57</f>
        <v>45000</v>
      </c>
      <c r="M57" s="30"/>
      <c r="N57" s="126">
        <f>L57+M57</f>
        <v>45000</v>
      </c>
      <c r="O57" s="126"/>
      <c r="P57" s="126">
        <f>N57+O57</f>
        <v>45000</v>
      </c>
      <c r="Q57" s="126"/>
      <c r="R57" s="126"/>
      <c r="S57" s="126"/>
      <c r="T57" s="30"/>
      <c r="U57" s="198">
        <v>8100</v>
      </c>
      <c r="V57" s="198">
        <v>8100</v>
      </c>
      <c r="W57" s="117"/>
      <c r="X57" s="117"/>
      <c r="Y57" s="117"/>
      <c r="Z57" s="117"/>
      <c r="AA57" s="117"/>
      <c r="AB57" s="117"/>
      <c r="AC57" s="117"/>
    </row>
    <row r="58" spans="1:29" ht="32.25" customHeight="1" hidden="1">
      <c r="A58" s="149">
        <v>707</v>
      </c>
      <c r="B58" s="149" t="s">
        <v>524</v>
      </c>
      <c r="C58" s="194" t="s">
        <v>507</v>
      </c>
      <c r="D58" s="127"/>
      <c r="E58" s="53"/>
      <c r="F58" s="53"/>
      <c r="G58" s="53"/>
      <c r="H58" s="53"/>
      <c r="I58" s="30"/>
      <c r="J58" s="126"/>
      <c r="K58" s="30"/>
      <c r="L58" s="126"/>
      <c r="M58" s="30"/>
      <c r="N58" s="126"/>
      <c r="O58" s="126"/>
      <c r="P58" s="126"/>
      <c r="Q58" s="126"/>
      <c r="R58" s="126"/>
      <c r="S58" s="126"/>
      <c r="T58" s="30"/>
      <c r="U58" s="204"/>
      <c r="V58" s="204"/>
      <c r="W58" s="117"/>
      <c r="X58" s="117"/>
      <c r="Y58" s="117"/>
      <c r="Z58" s="117"/>
      <c r="AA58" s="117"/>
      <c r="AB58" s="117"/>
      <c r="AC58" s="117"/>
    </row>
    <row r="59" spans="1:29" ht="75" customHeight="1">
      <c r="A59" s="137">
        <v>707</v>
      </c>
      <c r="B59" s="137" t="s">
        <v>545</v>
      </c>
      <c r="C59" s="138" t="s">
        <v>546</v>
      </c>
      <c r="D59" s="127"/>
      <c r="E59" s="53"/>
      <c r="F59" s="53"/>
      <c r="G59" s="53"/>
      <c r="H59" s="53"/>
      <c r="I59" s="30"/>
      <c r="J59" s="126"/>
      <c r="K59" s="30"/>
      <c r="L59" s="126"/>
      <c r="M59" s="30"/>
      <c r="N59" s="126"/>
      <c r="O59" s="126"/>
      <c r="P59" s="126"/>
      <c r="Q59" s="126"/>
      <c r="R59" s="126"/>
      <c r="S59" s="126"/>
      <c r="T59" s="30"/>
      <c r="U59" s="198">
        <v>450000</v>
      </c>
      <c r="V59" s="198">
        <v>450000</v>
      </c>
      <c r="W59" s="117"/>
      <c r="X59" s="117"/>
      <c r="Y59" s="117"/>
      <c r="Z59" s="117"/>
      <c r="AA59" s="117"/>
      <c r="AB59" s="117"/>
      <c r="AC59" s="117"/>
    </row>
    <row r="60" spans="1:22" ht="31.5" hidden="1">
      <c r="A60" s="137">
        <v>707</v>
      </c>
      <c r="B60" s="149" t="s">
        <v>426</v>
      </c>
      <c r="C60" s="150" t="s">
        <v>427</v>
      </c>
      <c r="D60" s="127" t="e">
        <f>#REF!+D61</f>
        <v>#REF!</v>
      </c>
      <c r="E60" s="53"/>
      <c r="F60" s="53"/>
      <c r="G60" s="53"/>
      <c r="H60" s="53" t="e">
        <f>D60+E60</f>
        <v>#REF!</v>
      </c>
      <c r="I60" s="30"/>
      <c r="J60" s="126" t="e">
        <f>H60-I60</f>
        <v>#REF!</v>
      </c>
      <c r="K60" s="30"/>
      <c r="L60" s="126" t="e">
        <f>J60+K60</f>
        <v>#REF!</v>
      </c>
      <c r="M60" s="30"/>
      <c r="N60" s="126"/>
      <c r="O60" s="126">
        <f>O65</f>
        <v>32.5</v>
      </c>
      <c r="P60" s="126">
        <f>P65</f>
        <v>32.5</v>
      </c>
      <c r="Q60" s="126"/>
      <c r="R60" s="126"/>
      <c r="S60" s="126"/>
      <c r="T60" s="30"/>
      <c r="U60" s="204">
        <f>U61</f>
        <v>0</v>
      </c>
      <c r="V60" s="204">
        <f>V61</f>
        <v>0</v>
      </c>
    </row>
    <row r="61" spans="1:22" ht="74.25" customHeight="1" hidden="1">
      <c r="A61" s="137">
        <v>707</v>
      </c>
      <c r="B61" s="137" t="s">
        <v>490</v>
      </c>
      <c r="C61" s="186" t="s">
        <v>521</v>
      </c>
      <c r="D61" s="127"/>
      <c r="E61" s="36"/>
      <c r="F61" s="36"/>
      <c r="G61" s="36"/>
      <c r="H61" s="14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8">
        <v>0</v>
      </c>
      <c r="V61" s="208">
        <v>0</v>
      </c>
    </row>
    <row r="62" spans="1:22" ht="15.75" hidden="1">
      <c r="A62" s="137"/>
      <c r="B62" s="137"/>
      <c r="C62" s="138"/>
      <c r="D62" s="127"/>
      <c r="E62" s="53"/>
      <c r="F62" s="60"/>
      <c r="G62" s="59"/>
      <c r="H62" s="148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06"/>
      <c r="V62" s="206"/>
    </row>
    <row r="63" spans="1:22" ht="15.75" hidden="1">
      <c r="A63" s="137">
        <v>701</v>
      </c>
      <c r="B63" s="137" t="s">
        <v>428</v>
      </c>
      <c r="C63" s="138" t="s">
        <v>429</v>
      </c>
      <c r="D63" s="127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06"/>
      <c r="V63" s="206"/>
    </row>
    <row r="64" spans="1:22" ht="15.75" hidden="1">
      <c r="A64" s="137"/>
      <c r="B64" s="137"/>
      <c r="C64" s="138"/>
      <c r="D64" s="127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206"/>
      <c r="V64" s="206"/>
    </row>
    <row r="65" spans="1:22" ht="47.25" hidden="1">
      <c r="A65" s="137">
        <v>707</v>
      </c>
      <c r="B65" s="137" t="s">
        <v>456</v>
      </c>
      <c r="C65" s="138" t="s">
        <v>457</v>
      </c>
      <c r="D65" s="127"/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>
        <v>32.5</v>
      </c>
      <c r="P65" s="30">
        <v>32.5</v>
      </c>
      <c r="Q65" s="30"/>
      <c r="R65" s="30"/>
      <c r="S65" s="30"/>
      <c r="T65" s="30"/>
      <c r="U65" s="204">
        <f>U66</f>
        <v>0</v>
      </c>
      <c r="V65" s="204">
        <f>V66</f>
        <v>0</v>
      </c>
    </row>
    <row r="66" spans="1:22" ht="47.25" hidden="1">
      <c r="A66" s="137">
        <v>707</v>
      </c>
      <c r="B66" s="137" t="s">
        <v>452</v>
      </c>
      <c r="C66" s="138" t="s">
        <v>453</v>
      </c>
      <c r="D66" s="127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>
        <v>32.5</v>
      </c>
      <c r="P66" s="30">
        <v>32.5</v>
      </c>
      <c r="Q66" s="30"/>
      <c r="R66" s="30"/>
      <c r="S66" s="30"/>
      <c r="T66" s="30"/>
      <c r="U66" s="204">
        <v>0</v>
      </c>
      <c r="V66" s="204">
        <v>0</v>
      </c>
    </row>
    <row r="67" spans="1:22" ht="78.75" hidden="1">
      <c r="A67" s="137">
        <v>707</v>
      </c>
      <c r="B67" s="145" t="s">
        <v>463</v>
      </c>
      <c r="C67" s="160" t="s">
        <v>471</v>
      </c>
      <c r="D67" s="147" t="s">
        <v>464</v>
      </c>
      <c r="E67" s="36"/>
      <c r="F67" s="30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3099</v>
      </c>
      <c r="U67" s="209">
        <v>0</v>
      </c>
      <c r="V67" s="209">
        <v>0</v>
      </c>
    </row>
    <row r="68" spans="1:22" ht="15.75" hidden="1">
      <c r="A68" s="137"/>
      <c r="B68" s="137"/>
      <c r="C68" s="138"/>
      <c r="D68" s="127"/>
      <c r="E68" s="36"/>
      <c r="F68" s="30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00"/>
      <c r="V68" s="200"/>
    </row>
    <row r="69" spans="1:22" ht="15.75" hidden="1">
      <c r="A69" s="137"/>
      <c r="B69" s="149"/>
      <c r="C69" s="150" t="s">
        <v>430</v>
      </c>
      <c r="D69" s="151"/>
      <c r="E69" s="36"/>
      <c r="F69" s="36"/>
      <c r="G69" s="36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00"/>
      <c r="V69" s="200"/>
    </row>
    <row r="70" spans="1:22" ht="8.25" customHeight="1" hidden="1">
      <c r="A70" s="137">
        <v>701</v>
      </c>
      <c r="B70" s="137"/>
      <c r="C70" s="138"/>
      <c r="D70" s="151"/>
      <c r="E70" s="36"/>
      <c r="F70" s="36"/>
      <c r="G70" s="36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00"/>
      <c r="V70" s="200"/>
    </row>
    <row r="71" spans="1:253" ht="15.75">
      <c r="A71" s="174">
        <v>707</v>
      </c>
      <c r="B71" s="195" t="s">
        <v>498</v>
      </c>
      <c r="C71" s="191" t="s">
        <v>430</v>
      </c>
      <c r="D71" s="161" t="e">
        <f>D73+D74+D79+D81+#REF!+D86</f>
        <v>#REF!</v>
      </c>
      <c r="E71" s="161" t="e">
        <f>E73+E74+E79+E81+#REF!+E86</f>
        <v>#REF!</v>
      </c>
      <c r="F71" s="161" t="e">
        <f>F73+F74+F79+F81+#REF!+F86</f>
        <v>#REF!</v>
      </c>
      <c r="G71" s="161" t="e">
        <f>G73+G74+G79+G81+#REF!+G86</f>
        <v>#REF!</v>
      </c>
      <c r="H71" s="161" t="e">
        <f>H73+H74+H79+H81+#REF!+H86</f>
        <v>#REF!</v>
      </c>
      <c r="I71" s="161">
        <v>1275000</v>
      </c>
      <c r="J71" s="161" t="e">
        <f>H71+I71</f>
        <v>#REF!</v>
      </c>
      <c r="K71" s="161"/>
      <c r="L71" s="161" t="e">
        <f>J71+K71</f>
        <v>#REF!</v>
      </c>
      <c r="M71" s="161">
        <v>100000</v>
      </c>
      <c r="N71" s="161" t="e">
        <f>L71+M71</f>
        <v>#REF!</v>
      </c>
      <c r="O71" s="161"/>
      <c r="P71" s="161" t="e">
        <f>N71+O71</f>
        <v>#REF!</v>
      </c>
      <c r="Q71" s="161"/>
      <c r="R71" s="161"/>
      <c r="S71" s="161"/>
      <c r="T71" s="161" t="e">
        <f>T73+T74+T79+T81+#REF!+T87+T77</f>
        <v>#REF!</v>
      </c>
      <c r="U71" s="197">
        <f>U72+U76+U78+U90</f>
        <v>6209000</v>
      </c>
      <c r="V71" s="197">
        <f>V72+V76+V78+V90</f>
        <v>6355200</v>
      </c>
      <c r="W71" s="162"/>
      <c r="X71" s="162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</row>
    <row r="72" spans="1:34" s="163" customFormat="1" ht="30.75" customHeight="1">
      <c r="A72" s="137">
        <v>707</v>
      </c>
      <c r="B72" s="149" t="s">
        <v>528</v>
      </c>
      <c r="C72" s="150" t="s">
        <v>533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97">
        <f>U73+U74+U75</f>
        <v>6023200</v>
      </c>
      <c r="V72" s="197">
        <f>V73+V74+V75</f>
        <v>6163400</v>
      </c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</row>
    <row r="73" spans="1:22" ht="31.5" customHeight="1">
      <c r="A73" s="137">
        <v>707</v>
      </c>
      <c r="B73" s="137" t="s">
        <v>530</v>
      </c>
      <c r="C73" s="138" t="s">
        <v>509</v>
      </c>
      <c r="D73" s="127">
        <v>9757000</v>
      </c>
      <c r="E73" s="53"/>
      <c r="F73" s="53"/>
      <c r="G73" s="53"/>
      <c r="H73" s="53">
        <f>D73+E73</f>
        <v>9757000</v>
      </c>
      <c r="I73" s="30"/>
      <c r="J73" s="126">
        <f>H73+I73</f>
        <v>9757000</v>
      </c>
      <c r="K73" s="30"/>
      <c r="L73" s="126">
        <f>J73+K73</f>
        <v>9757000</v>
      </c>
      <c r="M73" s="30"/>
      <c r="N73" s="126">
        <f>L73+M73</f>
        <v>9757000</v>
      </c>
      <c r="O73" s="126"/>
      <c r="P73" s="126">
        <f>N73+O73</f>
        <v>9757000</v>
      </c>
      <c r="Q73" s="126"/>
      <c r="R73" s="126"/>
      <c r="S73" s="126"/>
      <c r="T73" s="30">
        <v>646000</v>
      </c>
      <c r="U73" s="198">
        <v>5624700</v>
      </c>
      <c r="V73" s="198">
        <v>5778400</v>
      </c>
    </row>
    <row r="74" spans="1:22" ht="31.5">
      <c r="A74" s="137">
        <v>707</v>
      </c>
      <c r="B74" s="137" t="s">
        <v>530</v>
      </c>
      <c r="C74" s="138" t="s">
        <v>510</v>
      </c>
      <c r="D74" s="127">
        <v>973600</v>
      </c>
      <c r="E74" s="53"/>
      <c r="F74" s="53"/>
      <c r="G74" s="53"/>
      <c r="H74" s="53">
        <f>D74+E74</f>
        <v>973600</v>
      </c>
      <c r="I74" s="30"/>
      <c r="J74" s="126">
        <f>H74+I74</f>
        <v>973600</v>
      </c>
      <c r="K74" s="30"/>
      <c r="L74" s="126">
        <f>J74+K74</f>
        <v>973600</v>
      </c>
      <c r="M74" s="30"/>
      <c r="N74" s="126">
        <f>L74+M74</f>
        <v>973600</v>
      </c>
      <c r="O74" s="126"/>
      <c r="P74" s="126">
        <f>N74+O74</f>
        <v>973600</v>
      </c>
      <c r="Q74" s="126"/>
      <c r="R74" s="126"/>
      <c r="S74" s="126"/>
      <c r="T74" s="30">
        <v>-124300</v>
      </c>
      <c r="U74" s="198">
        <v>398500</v>
      </c>
      <c r="V74" s="198">
        <v>385000</v>
      </c>
    </row>
    <row r="75" spans="1:22" ht="31.5" hidden="1">
      <c r="A75" s="137">
        <v>707</v>
      </c>
      <c r="B75" s="137" t="s">
        <v>491</v>
      </c>
      <c r="C75" s="138" t="s">
        <v>511</v>
      </c>
      <c r="D75" s="127"/>
      <c r="E75" s="53"/>
      <c r="F75" s="53"/>
      <c r="G75" s="53"/>
      <c r="H75" s="53"/>
      <c r="I75" s="30"/>
      <c r="J75" s="126"/>
      <c r="K75" s="30"/>
      <c r="L75" s="126"/>
      <c r="M75" s="30"/>
      <c r="N75" s="126"/>
      <c r="O75" s="126"/>
      <c r="P75" s="126"/>
      <c r="Q75" s="126"/>
      <c r="R75" s="126"/>
      <c r="S75" s="126"/>
      <c r="T75" s="30"/>
      <c r="U75" s="198">
        <v>0</v>
      </c>
      <c r="V75" s="198">
        <v>0</v>
      </c>
    </row>
    <row r="76" spans="1:22" ht="31.5" hidden="1">
      <c r="A76" s="137">
        <v>707</v>
      </c>
      <c r="B76" s="149" t="s">
        <v>482</v>
      </c>
      <c r="C76" s="150" t="s">
        <v>483</v>
      </c>
      <c r="D76" s="127"/>
      <c r="E76" s="53"/>
      <c r="F76" s="53"/>
      <c r="G76" s="53"/>
      <c r="H76" s="53"/>
      <c r="I76" s="47"/>
      <c r="J76" s="126"/>
      <c r="K76" s="47"/>
      <c r="L76" s="126"/>
      <c r="M76" s="47"/>
      <c r="N76" s="126"/>
      <c r="O76" s="126"/>
      <c r="P76" s="126"/>
      <c r="Q76" s="126"/>
      <c r="R76" s="126"/>
      <c r="S76" s="126"/>
      <c r="T76" s="47"/>
      <c r="U76" s="204">
        <f>U77</f>
        <v>0</v>
      </c>
      <c r="V76" s="204">
        <f>V77</f>
        <v>0</v>
      </c>
    </row>
    <row r="77" spans="1:22" ht="22.5" customHeight="1" hidden="1">
      <c r="A77" s="137">
        <v>707</v>
      </c>
      <c r="B77" s="137" t="s">
        <v>433</v>
      </c>
      <c r="C77" s="138" t="s">
        <v>512</v>
      </c>
      <c r="D77" s="127"/>
      <c r="E77" s="36"/>
      <c r="F77" s="36"/>
      <c r="G77" s="36"/>
      <c r="H77" s="36"/>
      <c r="I77" s="30">
        <v>1275000</v>
      </c>
      <c r="J77" s="126">
        <f>H77+I77</f>
        <v>1275000</v>
      </c>
      <c r="K77" s="30"/>
      <c r="L77" s="126">
        <f>J77+K77</f>
        <v>1275000</v>
      </c>
      <c r="M77" s="30"/>
      <c r="N77" s="126">
        <f>L77+M77</f>
        <v>1275000</v>
      </c>
      <c r="O77" s="126"/>
      <c r="P77" s="126">
        <f>N77+O77</f>
        <v>1275000</v>
      </c>
      <c r="Q77" s="126"/>
      <c r="R77" s="126"/>
      <c r="S77" s="126"/>
      <c r="T77" s="30">
        <v>278342</v>
      </c>
      <c r="U77" s="198">
        <v>0</v>
      </c>
      <c r="V77" s="198">
        <v>0</v>
      </c>
    </row>
    <row r="78" spans="1:22" ht="36" customHeight="1">
      <c r="A78" s="137">
        <v>707</v>
      </c>
      <c r="B78" s="149" t="s">
        <v>541</v>
      </c>
      <c r="C78" s="150" t="s">
        <v>531</v>
      </c>
      <c r="D78" s="127"/>
      <c r="E78" s="36"/>
      <c r="F78" s="36"/>
      <c r="G78" s="36"/>
      <c r="H78" s="36"/>
      <c r="I78" s="30"/>
      <c r="J78" s="126"/>
      <c r="K78" s="30"/>
      <c r="L78" s="126"/>
      <c r="M78" s="30"/>
      <c r="N78" s="126"/>
      <c r="O78" s="126"/>
      <c r="P78" s="126"/>
      <c r="Q78" s="126"/>
      <c r="R78" s="126"/>
      <c r="S78" s="126"/>
      <c r="T78" s="30"/>
      <c r="U78" s="204">
        <f>U80+U81+U82</f>
        <v>185800</v>
      </c>
      <c r="V78" s="204">
        <f>V80+V81+V82</f>
        <v>191800</v>
      </c>
    </row>
    <row r="79" spans="1:22" ht="0.75" customHeight="1">
      <c r="A79" s="137">
        <v>707</v>
      </c>
      <c r="B79" s="137" t="s">
        <v>431</v>
      </c>
      <c r="C79" s="138" t="s">
        <v>432</v>
      </c>
      <c r="D79" s="127">
        <v>711300</v>
      </c>
      <c r="E79" s="53"/>
      <c r="F79" s="53"/>
      <c r="G79" s="53"/>
      <c r="H79" s="53">
        <f>D79+E79</f>
        <v>711300</v>
      </c>
      <c r="I79" s="30"/>
      <c r="J79" s="126">
        <f>H79+I79</f>
        <v>711300</v>
      </c>
      <c r="K79" s="30"/>
      <c r="L79" s="126">
        <f>J79+K79</f>
        <v>711300</v>
      </c>
      <c r="M79" s="30"/>
      <c r="N79" s="126">
        <f>L79+M79</f>
        <v>711300</v>
      </c>
      <c r="O79" s="126"/>
      <c r="P79" s="126">
        <f>N79+O79</f>
        <v>711300</v>
      </c>
      <c r="Q79" s="126"/>
      <c r="R79" s="126"/>
      <c r="S79" s="126"/>
      <c r="T79" s="30"/>
      <c r="U79" s="198">
        <v>347700</v>
      </c>
      <c r="V79" s="198">
        <v>347700</v>
      </c>
    </row>
    <row r="80" spans="1:22" ht="47.25">
      <c r="A80" s="137">
        <v>707</v>
      </c>
      <c r="B80" s="137" t="s">
        <v>526</v>
      </c>
      <c r="C80" s="138" t="s">
        <v>513</v>
      </c>
      <c r="D80" s="127"/>
      <c r="E80" s="53"/>
      <c r="F80" s="53"/>
      <c r="G80" s="53"/>
      <c r="H80" s="53"/>
      <c r="I80" s="30"/>
      <c r="J80" s="126"/>
      <c r="K80" s="30"/>
      <c r="L80" s="126"/>
      <c r="M80" s="30"/>
      <c r="N80" s="126"/>
      <c r="O80" s="126"/>
      <c r="P80" s="126"/>
      <c r="Q80" s="126"/>
      <c r="R80" s="126"/>
      <c r="S80" s="126"/>
      <c r="T80" s="30"/>
      <c r="U80" s="198">
        <v>163300</v>
      </c>
      <c r="V80" s="198">
        <v>169300</v>
      </c>
    </row>
    <row r="81" spans="1:22" s="48" customFormat="1" ht="30.75" customHeight="1" hidden="1">
      <c r="A81" s="137">
        <v>707</v>
      </c>
      <c r="B81" s="137" t="s">
        <v>492</v>
      </c>
      <c r="C81" s="138" t="s">
        <v>493</v>
      </c>
      <c r="D81" s="127">
        <v>134000</v>
      </c>
      <c r="E81" s="53"/>
      <c r="F81" s="53"/>
      <c r="G81" s="53"/>
      <c r="H81" s="53">
        <f>D81+E81</f>
        <v>134000</v>
      </c>
      <c r="I81" s="47"/>
      <c r="J81" s="126">
        <f>H81+I81</f>
        <v>134000</v>
      </c>
      <c r="K81" s="47"/>
      <c r="L81" s="126">
        <f>J81+K81</f>
        <v>134000</v>
      </c>
      <c r="M81" s="47"/>
      <c r="N81" s="126">
        <f>L81+M81</f>
        <v>134000</v>
      </c>
      <c r="O81" s="126"/>
      <c r="P81" s="126">
        <f>N81+O81</f>
        <v>134000</v>
      </c>
      <c r="Q81" s="126"/>
      <c r="R81" s="126"/>
      <c r="S81" s="126"/>
      <c r="T81" s="47"/>
      <c r="U81" s="198">
        <v>0</v>
      </c>
      <c r="V81" s="198">
        <v>0</v>
      </c>
    </row>
    <row r="82" spans="1:22" s="48" customFormat="1" ht="31.5">
      <c r="A82" s="137">
        <v>707</v>
      </c>
      <c r="B82" s="137" t="s">
        <v>532</v>
      </c>
      <c r="C82" s="138" t="s">
        <v>514</v>
      </c>
      <c r="D82" s="127"/>
      <c r="E82" s="53"/>
      <c r="F82" s="53"/>
      <c r="G82" s="53"/>
      <c r="H82" s="53"/>
      <c r="I82" s="47"/>
      <c r="J82" s="126"/>
      <c r="K82" s="47"/>
      <c r="L82" s="126"/>
      <c r="M82" s="47"/>
      <c r="N82" s="126"/>
      <c r="O82" s="126"/>
      <c r="P82" s="126"/>
      <c r="Q82" s="126"/>
      <c r="R82" s="126"/>
      <c r="S82" s="126"/>
      <c r="T82" s="47"/>
      <c r="U82" s="198">
        <v>22500</v>
      </c>
      <c r="V82" s="198">
        <v>22500</v>
      </c>
    </row>
    <row r="83" spans="1:22" s="48" customFormat="1" ht="18" customHeight="1" hidden="1">
      <c r="A83" s="137">
        <v>707</v>
      </c>
      <c r="B83" s="149" t="s">
        <v>473</v>
      </c>
      <c r="C83" s="167" t="s">
        <v>472</v>
      </c>
      <c r="D83" s="127"/>
      <c r="E83" s="53"/>
      <c r="F83" s="53"/>
      <c r="G83" s="53"/>
      <c r="H83" s="53"/>
      <c r="I83" s="47"/>
      <c r="J83" s="126"/>
      <c r="K83" s="47"/>
      <c r="L83" s="126"/>
      <c r="M83" s="47"/>
      <c r="N83" s="126"/>
      <c r="O83" s="126"/>
      <c r="P83" s="126"/>
      <c r="Q83" s="126"/>
      <c r="R83" s="126"/>
      <c r="S83" s="126"/>
      <c r="T83" s="47"/>
      <c r="U83" s="204" t="e">
        <f>U84+#REF!</f>
        <v>#REF!</v>
      </c>
      <c r="V83" s="204" t="e">
        <f>V84+#REF!</f>
        <v>#REF!</v>
      </c>
    </row>
    <row r="84" spans="1:22" s="48" customFormat="1" ht="79.5" customHeight="1" hidden="1">
      <c r="A84" s="137">
        <v>707</v>
      </c>
      <c r="B84" s="137" t="s">
        <v>440</v>
      </c>
      <c r="C84" s="138" t="s">
        <v>441</v>
      </c>
      <c r="D84" s="127"/>
      <c r="E84" s="53"/>
      <c r="F84" s="53"/>
      <c r="G84" s="53"/>
      <c r="H84" s="53"/>
      <c r="I84" s="47"/>
      <c r="J84" s="126"/>
      <c r="K84" s="47"/>
      <c r="L84" s="126"/>
      <c r="M84" s="47"/>
      <c r="N84" s="126"/>
      <c r="O84" s="126"/>
      <c r="P84" s="126"/>
      <c r="Q84" s="126"/>
      <c r="R84" s="126"/>
      <c r="S84" s="126"/>
      <c r="T84" s="47"/>
      <c r="U84" s="204"/>
      <c r="V84" s="204"/>
    </row>
    <row r="85" spans="1:22" s="48" customFormat="1" ht="30" customHeight="1" hidden="1">
      <c r="A85" s="137"/>
      <c r="B85" s="149"/>
      <c r="C85" s="158"/>
      <c r="D85" s="127"/>
      <c r="E85" s="53"/>
      <c r="F85" s="53"/>
      <c r="G85" s="53"/>
      <c r="H85" s="53"/>
      <c r="I85" s="47"/>
      <c r="J85" s="126"/>
      <c r="K85" s="47"/>
      <c r="L85" s="126"/>
      <c r="M85" s="47"/>
      <c r="N85" s="126"/>
      <c r="O85" s="126"/>
      <c r="P85" s="126"/>
      <c r="Q85" s="126"/>
      <c r="R85" s="126"/>
      <c r="S85" s="126"/>
      <c r="T85" s="47"/>
      <c r="U85" s="204"/>
      <c r="V85" s="204"/>
    </row>
    <row r="86" spans="1:22" ht="15.75" hidden="1">
      <c r="A86" s="137"/>
      <c r="B86" s="137"/>
      <c r="C86" s="138"/>
      <c r="D86" s="127"/>
      <c r="E86" s="36"/>
      <c r="F86" s="36"/>
      <c r="G86" s="36"/>
      <c r="H86" s="3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10"/>
      <c r="V86" s="210"/>
    </row>
    <row r="87" spans="4:22" ht="15.75" hidden="1">
      <c r="D87" s="127"/>
      <c r="E87" s="36"/>
      <c r="F87" s="36"/>
      <c r="G87" s="36"/>
      <c r="H87" s="36"/>
      <c r="I87" s="30"/>
      <c r="J87" s="126"/>
      <c r="K87" s="30"/>
      <c r="L87" s="126">
        <f>J87+K87</f>
        <v>0</v>
      </c>
      <c r="M87" s="30"/>
      <c r="N87" s="126">
        <f>L87+M87</f>
        <v>0</v>
      </c>
      <c r="O87" s="126"/>
      <c r="P87" s="126">
        <f>N87+O87</f>
        <v>0</v>
      </c>
      <c r="Q87" s="126"/>
      <c r="R87" s="126"/>
      <c r="S87" s="126"/>
      <c r="T87" s="30"/>
      <c r="U87" s="204"/>
      <c r="V87" s="204"/>
    </row>
    <row r="88" spans="21:22" ht="15.75" hidden="1">
      <c r="U88" s="211"/>
      <c r="V88" s="211"/>
    </row>
    <row r="89" spans="1:22" ht="15.75" hidden="1">
      <c r="A89" s="180">
        <v>707</v>
      </c>
      <c r="B89" s="182" t="s">
        <v>473</v>
      </c>
      <c r="C89" s="179" t="s">
        <v>472</v>
      </c>
      <c r="U89" s="212">
        <f>U90</f>
        <v>0</v>
      </c>
      <c r="V89" s="212">
        <f>V90</f>
        <v>0</v>
      </c>
    </row>
    <row r="90" spans="1:22" ht="15.75">
      <c r="A90" s="173">
        <v>707</v>
      </c>
      <c r="B90" s="187" t="s">
        <v>542</v>
      </c>
      <c r="C90" s="191" t="s">
        <v>472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214">
        <f>U91+U92</f>
        <v>0</v>
      </c>
      <c r="V90" s="214">
        <f>V91+V92</f>
        <v>0</v>
      </c>
    </row>
    <row r="91" spans="1:22" ht="63" hidden="1">
      <c r="A91" s="173">
        <v>707</v>
      </c>
      <c r="B91" s="174" t="s">
        <v>500</v>
      </c>
      <c r="C91" s="175" t="s">
        <v>515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215">
        <v>0</v>
      </c>
      <c r="V91" s="215">
        <v>0</v>
      </c>
    </row>
    <row r="92" spans="1:22" ht="31.5">
      <c r="A92" s="173">
        <v>707</v>
      </c>
      <c r="B92" s="174" t="s">
        <v>534</v>
      </c>
      <c r="C92" s="175" t="s">
        <v>527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215">
        <v>0</v>
      </c>
      <c r="V92" s="215">
        <v>0</v>
      </c>
    </row>
    <row r="93" spans="1:124" ht="19.5" customHeight="1">
      <c r="A93" s="174"/>
      <c r="B93" s="174"/>
      <c r="C93" s="191" t="s">
        <v>434</v>
      </c>
      <c r="D93" s="161" t="e">
        <f>D13+D51+#REF!+D71</f>
        <v>#REF!</v>
      </c>
      <c r="E93" s="161" t="e">
        <f>E13+E51+#REF!+E71</f>
        <v>#REF!</v>
      </c>
      <c r="F93" s="161" t="e">
        <f>F13+F51+#REF!+F71</f>
        <v>#REF!</v>
      </c>
      <c r="G93" s="161" t="e">
        <f>G13+G51+#REF!+G71</f>
        <v>#REF!</v>
      </c>
      <c r="H93" s="161">
        <v>15615400</v>
      </c>
      <c r="I93" s="161">
        <v>1275000</v>
      </c>
      <c r="J93" s="161">
        <f>H93+I93</f>
        <v>16890400</v>
      </c>
      <c r="K93" s="161"/>
      <c r="L93" s="161">
        <f>J93+K93</f>
        <v>16890400</v>
      </c>
      <c r="M93" s="161">
        <f>M13+M51+M71</f>
        <v>439875</v>
      </c>
      <c r="N93" s="161" t="e">
        <f>N13+N51+#REF!+N71</f>
        <v>#REF!</v>
      </c>
      <c r="O93" s="161" t="e">
        <f>O13+O51+#REF!+O71</f>
        <v>#REF!</v>
      </c>
      <c r="P93" s="161" t="e">
        <f>P13+P51+#REF!+P71</f>
        <v>#REF!</v>
      </c>
      <c r="Q93" s="161"/>
      <c r="R93" s="161"/>
      <c r="S93" s="161"/>
      <c r="T93" s="161" t="e">
        <f>T13+T51+T71+T67</f>
        <v>#REF!</v>
      </c>
      <c r="U93" s="197">
        <f>U13+U71</f>
        <v>8433200</v>
      </c>
      <c r="V93" s="197">
        <f>V13+V71</f>
        <v>8579400</v>
      </c>
      <c r="W93" s="162"/>
      <c r="X93" s="162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</row>
    <row r="94" spans="1:124" ht="16.5" customHeight="1">
      <c r="A94" s="174"/>
      <c r="B94" s="174"/>
      <c r="C94" s="191"/>
      <c r="D94" s="161"/>
      <c r="E94" s="161"/>
      <c r="F94" s="161"/>
      <c r="G94" s="161"/>
      <c r="H94" s="161"/>
      <c r="I94" s="161"/>
      <c r="J94" s="161"/>
      <c r="K94" s="161">
        <v>947264</v>
      </c>
      <c r="L94" s="161">
        <f>J94+K94</f>
        <v>947264</v>
      </c>
      <c r="M94" s="161"/>
      <c r="N94" s="161">
        <f>L94+M94</f>
        <v>947264</v>
      </c>
      <c r="O94" s="161">
        <v>100000</v>
      </c>
      <c r="P94" s="161">
        <f>N94+O94</f>
        <v>1047264</v>
      </c>
      <c r="Q94" s="161"/>
      <c r="R94" s="161"/>
      <c r="S94" s="161"/>
      <c r="T94" s="161">
        <v>124300</v>
      </c>
      <c r="U94" s="213"/>
      <c r="V94" s="213"/>
      <c r="W94" s="162"/>
      <c r="X94" s="162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</row>
    <row r="95" spans="1:124" ht="48" customHeight="1" hidden="1" thickBot="1">
      <c r="A95" s="144"/>
      <c r="B95" s="145" t="s">
        <v>446</v>
      </c>
      <c r="C95" s="147" t="s">
        <v>435</v>
      </c>
      <c r="D95" s="126" t="e">
        <f>D13+D51+#REF!</f>
        <v>#REF!</v>
      </c>
      <c r="E95" s="126" t="e">
        <f>E13+E51+#REF!</f>
        <v>#REF!</v>
      </c>
      <c r="F95" s="126" t="e">
        <f>F13+F51+#REF!</f>
        <v>#REF!</v>
      </c>
      <c r="G95" s="126" t="e">
        <f>G13+G51+#REF!</f>
        <v>#REF!</v>
      </c>
      <c r="H95" s="152" t="e">
        <f>H13+H51+#REF!</f>
        <v>#REF!</v>
      </c>
      <c r="I95" s="126"/>
      <c r="J95" s="126" t="e">
        <f>H95+I95</f>
        <v>#REF!</v>
      </c>
      <c r="K95" s="126"/>
      <c r="L95" s="126" t="e">
        <f>L93-L71</f>
        <v>#REF!</v>
      </c>
      <c r="M95" s="126"/>
      <c r="N95" s="126"/>
      <c r="O95" s="126"/>
      <c r="P95" s="126"/>
      <c r="Q95" s="126"/>
      <c r="R95" s="126"/>
      <c r="S95" s="126"/>
      <c r="T95" s="126"/>
      <c r="U95" s="157"/>
      <c r="V95" s="129"/>
      <c r="W95" s="129"/>
      <c r="X95" s="129"/>
      <c r="Y95" s="129"/>
      <c r="Z95" s="129"/>
      <c r="AA95" s="129"/>
      <c r="AB95" s="129"/>
      <c r="AC95" s="129"/>
      <c r="AD95" s="129"/>
      <c r="AE95" s="120" t="e">
        <f>AE13+AE51+#REF!</f>
        <v>#REF!</v>
      </c>
      <c r="AF95" s="120" t="e">
        <f>AF13+AF51+#REF!</f>
        <v>#REF!</v>
      </c>
      <c r="AG95" s="120" t="e">
        <f>AG13+AG51+#REF!</f>
        <v>#REF!</v>
      </c>
      <c r="AH95" s="120" t="e">
        <f>AH13+AH51+#REF!</f>
        <v>#REF!</v>
      </c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</row>
    <row r="96" spans="1:21" ht="15.75" hidden="1">
      <c r="A96" s="141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69"/>
    </row>
    <row r="97" spans="1:21" ht="15.75" hidden="1">
      <c r="A97" s="141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69"/>
    </row>
    <row r="98" spans="1:21" ht="15.75" hidden="1">
      <c r="A98" s="141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69"/>
    </row>
    <row r="99" spans="1:21" ht="15.75" hidden="1">
      <c r="A99" s="141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69"/>
    </row>
    <row r="100" spans="1:21" ht="15.75" hidden="1">
      <c r="A100" s="141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69"/>
    </row>
    <row r="101" spans="1:21" ht="15.75" hidden="1">
      <c r="A101" s="141"/>
      <c r="B101" s="34"/>
      <c r="C101" s="34"/>
      <c r="D101" s="35"/>
      <c r="E101" s="36"/>
      <c r="F101" s="30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69"/>
    </row>
    <row r="102" spans="1:21" ht="15.75" hidden="1">
      <c r="A102" s="141"/>
      <c r="B102" s="34"/>
      <c r="C102" s="34"/>
      <c r="D102" s="35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69"/>
    </row>
    <row r="103" spans="1:21" ht="15.75" hidden="1">
      <c r="A103" s="141"/>
      <c r="B103" s="34"/>
      <c r="C103" s="34"/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69"/>
    </row>
    <row r="104" spans="1:21" ht="2.25" customHeight="1" hidden="1">
      <c r="A104" s="141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69"/>
    </row>
    <row r="105" spans="1:21" ht="15.75" hidden="1">
      <c r="A105" s="141"/>
      <c r="B105" s="34"/>
      <c r="C105" s="34"/>
      <c r="D105" s="35"/>
      <c r="E105" s="36"/>
      <c r="F105" s="30"/>
      <c r="G105" s="36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169"/>
    </row>
    <row r="106" spans="1:21" ht="15.75" hidden="1">
      <c r="A106" s="141"/>
      <c r="B106" s="34"/>
      <c r="C106" s="34"/>
      <c r="D106" s="35"/>
      <c r="E106" s="36"/>
      <c r="F106" s="30"/>
      <c r="G106" s="3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169"/>
    </row>
    <row r="107" spans="1:21" ht="15.75" hidden="1">
      <c r="A107" s="141"/>
      <c r="B107" s="34"/>
      <c r="C107" s="34"/>
      <c r="D107" s="35"/>
      <c r="E107" s="36"/>
      <c r="F107" s="30"/>
      <c r="G107" s="36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169"/>
    </row>
    <row r="108" spans="1:21" ht="15.75" hidden="1">
      <c r="A108" s="164"/>
      <c r="B108" s="165"/>
      <c r="C108" s="165"/>
      <c r="D108" s="16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70"/>
    </row>
    <row r="109" spans="1:21" ht="15.75">
      <c r="A109" s="142"/>
      <c r="B109" s="28"/>
      <c r="C109" s="28"/>
      <c r="D109" s="118"/>
      <c r="E109" s="119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71"/>
    </row>
    <row r="110" spans="1:21" ht="15.75">
      <c r="A110" s="142"/>
      <c r="B110" s="28"/>
      <c r="C110" s="28"/>
      <c r="D110" s="118"/>
      <c r="E110" s="119"/>
      <c r="F110" s="117"/>
      <c r="G110" s="119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71"/>
    </row>
    <row r="111" spans="1:7" ht="15.75" hidden="1">
      <c r="A111" s="142"/>
      <c r="B111" s="28"/>
      <c r="C111" s="28"/>
      <c r="D111" s="26"/>
      <c r="E111" s="1"/>
      <c r="G111" s="1"/>
    </row>
    <row r="112" spans="1:7" ht="15.75" hidden="1">
      <c r="A112" s="142"/>
      <c r="B112" s="28"/>
      <c r="C112" s="28"/>
      <c r="D112" s="26"/>
      <c r="E112" s="1"/>
      <c r="F112" s="1"/>
      <c r="G112" s="1"/>
    </row>
    <row r="113" spans="1:21" ht="15.75">
      <c r="A113" s="142"/>
      <c r="B113" s="28"/>
      <c r="C113" s="28"/>
      <c r="D113" s="26"/>
      <c r="E113" s="1"/>
      <c r="F113" s="1"/>
      <c r="G113" s="1"/>
      <c r="U113" s="181"/>
    </row>
    <row r="114" spans="1:7" ht="15.75">
      <c r="A114" s="142"/>
      <c r="B114" s="28"/>
      <c r="C114" s="28"/>
      <c r="D114" s="26"/>
      <c r="E114" s="1"/>
      <c r="F114" s="1"/>
      <c r="G114" s="1"/>
    </row>
    <row r="115" spans="1:7" ht="15.75">
      <c r="A115" s="142"/>
      <c r="B115" s="28"/>
      <c r="C115" s="28"/>
      <c r="D115" s="26"/>
      <c r="E115" s="1"/>
      <c r="F115" s="1"/>
      <c r="G115" s="1"/>
    </row>
    <row r="116" spans="1:7" ht="15.75">
      <c r="A116" s="142"/>
      <c r="B116" s="28"/>
      <c r="C116" s="28"/>
      <c r="D116" s="26"/>
      <c r="E116" s="1"/>
      <c r="F116" s="1"/>
      <c r="G116" s="1"/>
    </row>
    <row r="117" spans="1:7" ht="15.75">
      <c r="A117" s="142"/>
      <c r="B117" s="28"/>
      <c r="C117" s="28"/>
      <c r="D117" s="26"/>
      <c r="E117" s="1"/>
      <c r="G117" s="1"/>
    </row>
    <row r="118" spans="1:7" ht="15.75">
      <c r="A118" s="142"/>
      <c r="B118" s="28"/>
      <c r="C118" s="28"/>
      <c r="D118" s="26"/>
      <c r="E118" s="1"/>
      <c r="G118" s="1"/>
    </row>
    <row r="119" spans="1:7" ht="15.75">
      <c r="A119" s="142"/>
      <c r="B119" s="28"/>
      <c r="C119" s="28"/>
      <c r="D119" s="26"/>
      <c r="E119" s="1"/>
      <c r="G119" s="1"/>
    </row>
    <row r="120" spans="1:7" ht="15.75">
      <c r="A120" s="142"/>
      <c r="B120" s="28"/>
      <c r="C120" s="28"/>
      <c r="D120" s="26"/>
      <c r="E120" s="1"/>
      <c r="G120" s="1"/>
    </row>
    <row r="121" spans="1:7" ht="15.75">
      <c r="A121" s="142"/>
      <c r="B121" s="28"/>
      <c r="C121" s="28"/>
      <c r="D121" s="26"/>
      <c r="E121" s="1"/>
      <c r="G121" s="1"/>
    </row>
    <row r="122" spans="1:7" ht="15.75">
      <c r="A122" s="142"/>
      <c r="B122" s="28"/>
      <c r="C122" s="28"/>
      <c r="D122" s="26"/>
      <c r="E122" s="1"/>
      <c r="G122" s="1"/>
    </row>
    <row r="123" spans="1:7" ht="15.75">
      <c r="A123" s="142"/>
      <c r="B123" s="28"/>
      <c r="C123" s="28"/>
      <c r="D123" s="26"/>
      <c r="E123" s="1"/>
      <c r="G123" s="1"/>
    </row>
    <row r="124" spans="1:7" ht="15.75">
      <c r="A124" s="142"/>
      <c r="B124" s="28"/>
      <c r="C124" s="28"/>
      <c r="D124" s="26"/>
      <c r="E124" s="1"/>
      <c r="G124" s="1"/>
    </row>
    <row r="125" spans="1:7" ht="15.75">
      <c r="A125" s="142"/>
      <c r="B125" s="28"/>
      <c r="C125" s="28"/>
      <c r="D125" s="26"/>
      <c r="E125" s="1"/>
      <c r="G125" s="1"/>
    </row>
    <row r="126" spans="1:7" ht="15.75">
      <c r="A126" s="142"/>
      <c r="B126" s="28"/>
      <c r="C126" s="28"/>
      <c r="D126" s="26"/>
      <c r="E126" s="1"/>
      <c r="G126" s="1"/>
    </row>
    <row r="127" spans="1:7" ht="15.75">
      <c r="A127" s="142"/>
      <c r="B127" s="28"/>
      <c r="C127" s="28"/>
      <c r="D127" s="26"/>
      <c r="E127" s="1"/>
      <c r="G127" s="1"/>
    </row>
    <row r="128" spans="1:7" ht="15.75">
      <c r="A128" s="142"/>
      <c r="B128" s="28"/>
      <c r="C128" s="28"/>
      <c r="D128" s="26"/>
      <c r="E128" s="1"/>
      <c r="G128" s="1"/>
    </row>
    <row r="129" spans="1:7" ht="15.75">
      <c r="A129" s="142"/>
      <c r="B129" s="28"/>
      <c r="C129" s="28"/>
      <c r="D129" s="26"/>
      <c r="E129" s="1"/>
      <c r="F129" s="1"/>
      <c r="G129" s="1"/>
    </row>
    <row r="130" spans="1:7" ht="15.75">
      <c r="A130" s="142"/>
      <c r="B130" s="28"/>
      <c r="C130" s="28"/>
      <c r="D130" s="26"/>
      <c r="E130" s="1"/>
      <c r="G130" s="1"/>
    </row>
    <row r="131" spans="1:7" ht="15.75">
      <c r="A131" s="142"/>
      <c r="B131" s="28"/>
      <c r="C131" s="28"/>
      <c r="D131" s="26"/>
      <c r="E131" s="1"/>
      <c r="G131" s="1"/>
    </row>
    <row r="132" spans="1:7" ht="15.75">
      <c r="A132" s="142"/>
      <c r="B132" s="28"/>
      <c r="C132" s="28"/>
      <c r="D132" s="26"/>
      <c r="E132" s="1"/>
      <c r="G132" s="1"/>
    </row>
    <row r="133" spans="1:7" ht="15.75">
      <c r="A133" s="142"/>
      <c r="B133" s="28"/>
      <c r="C133" s="28"/>
      <c r="D133" s="26"/>
      <c r="E133" s="1"/>
      <c r="F133" s="1"/>
      <c r="G133" s="1"/>
    </row>
    <row r="134" spans="1:7" ht="15.75">
      <c r="A134" s="142"/>
      <c r="B134" s="28"/>
      <c r="C134" s="28"/>
      <c r="D134" s="26"/>
      <c r="E134" s="1"/>
      <c r="F134" s="1"/>
      <c r="G134" s="1"/>
    </row>
    <row r="135" spans="1:7" ht="15.75">
      <c r="A135" s="142"/>
      <c r="B135" s="28"/>
      <c r="C135" s="28"/>
      <c r="D135" s="26"/>
      <c r="E135" s="1"/>
      <c r="F135" s="1"/>
      <c r="G135" s="1"/>
    </row>
    <row r="136" spans="1:7" ht="15.75">
      <c r="A136" s="142"/>
      <c r="B136" s="28"/>
      <c r="C136" s="28"/>
      <c r="D136" s="26"/>
      <c r="E136" s="1"/>
      <c r="F136" s="1"/>
      <c r="G136" s="1"/>
    </row>
    <row r="137" spans="1:7" ht="15.75">
      <c r="A137" s="142"/>
      <c r="B137" s="28"/>
      <c r="C137" s="28"/>
      <c r="D137" s="26"/>
      <c r="E137" s="1"/>
      <c r="G137" s="1"/>
    </row>
    <row r="138" spans="1:7" ht="15.75">
      <c r="A138" s="142"/>
      <c r="B138" s="28"/>
      <c r="C138" s="28"/>
      <c r="D138" s="26"/>
      <c r="E138" s="1"/>
      <c r="G138" s="1"/>
    </row>
    <row r="139" spans="1:7" ht="15.75">
      <c r="A139" s="142"/>
      <c r="B139" s="28"/>
      <c r="C139" s="28"/>
      <c r="D139" s="26"/>
      <c r="E139" s="1"/>
      <c r="G139" s="1"/>
    </row>
    <row r="140" spans="1:7" ht="15.75">
      <c r="A140" s="142"/>
      <c r="B140" s="28"/>
      <c r="C140" s="28"/>
      <c r="D140" s="26"/>
      <c r="E140" s="1"/>
      <c r="G140" s="1"/>
    </row>
    <row r="141" spans="1:7" ht="15.75">
      <c r="A141" s="142"/>
      <c r="B141" s="28"/>
      <c r="C141" s="28"/>
      <c r="D141" s="26"/>
      <c r="E141" s="1"/>
      <c r="G141" s="1"/>
    </row>
    <row r="142" spans="1:4" ht="15.75">
      <c r="A142" s="142"/>
      <c r="B142" s="28"/>
      <c r="C142" s="28"/>
      <c r="D142" s="26"/>
    </row>
    <row r="143" spans="1:4" ht="15.75">
      <c r="A143" s="142"/>
      <c r="B143" s="28"/>
      <c r="C143" s="28"/>
      <c r="D143" s="26"/>
    </row>
    <row r="144" spans="1:4" ht="15.75">
      <c r="A144" s="142"/>
      <c r="B144" s="28"/>
      <c r="C144" s="28"/>
      <c r="D144" s="26"/>
    </row>
    <row r="145" spans="1:7" ht="15.75">
      <c r="A145" s="142"/>
      <c r="B145" s="28"/>
      <c r="C145" s="28"/>
      <c r="D145" s="26"/>
      <c r="E145" s="1"/>
      <c r="F145" s="1"/>
      <c r="G145" s="1"/>
    </row>
    <row r="146" spans="1:7" ht="15.75">
      <c r="A146" s="142"/>
      <c r="B146" s="28"/>
      <c r="C146" s="28"/>
      <c r="D146" s="26"/>
      <c r="E146" s="1"/>
      <c r="F146" s="1"/>
      <c r="G146" s="1"/>
    </row>
    <row r="147" spans="1:7" ht="15.75">
      <c r="A147" s="142"/>
      <c r="B147" s="28"/>
      <c r="C147" s="28"/>
      <c r="D147" s="26"/>
      <c r="E147" s="1"/>
      <c r="F147" s="1"/>
      <c r="G147" s="1"/>
    </row>
    <row r="148" spans="1:7" ht="15.75">
      <c r="A148" s="142"/>
      <c r="B148" s="28"/>
      <c r="C148" s="28"/>
      <c r="D148" s="26"/>
      <c r="E148" s="1"/>
      <c r="G148" s="1"/>
    </row>
    <row r="149" spans="1:7" ht="15.75">
      <c r="A149" s="142"/>
      <c r="B149" s="28"/>
      <c r="C149" s="28"/>
      <c r="D149" s="26"/>
      <c r="E149" s="1"/>
      <c r="G149" s="1"/>
    </row>
    <row r="150" spans="1:7" ht="15.75">
      <c r="A150" s="142"/>
      <c r="B150" s="28"/>
      <c r="C150" s="28"/>
      <c r="D150" s="26"/>
      <c r="E150" s="1"/>
      <c r="F150" s="1"/>
      <c r="G150" s="1"/>
    </row>
    <row r="151" spans="1:7" ht="15.75">
      <c r="A151" s="142"/>
      <c r="B151" s="28"/>
      <c r="C151" s="28"/>
      <c r="D151" s="26"/>
      <c r="E151" s="1"/>
      <c r="F151" s="1"/>
      <c r="G151" s="1"/>
    </row>
    <row r="152" spans="1:7" ht="15.75">
      <c r="A152" s="142"/>
      <c r="B152" s="28"/>
      <c r="C152" s="28"/>
      <c r="D152" s="26"/>
      <c r="E152" s="1"/>
      <c r="F152" s="1"/>
      <c r="G152" s="1"/>
    </row>
    <row r="153" spans="1:7" ht="15.75">
      <c r="A153" s="142"/>
      <c r="B153" s="28"/>
      <c r="C153" s="28"/>
      <c r="D153" s="26"/>
      <c r="E153" s="1"/>
      <c r="F153" s="1"/>
      <c r="G153" s="1"/>
    </row>
    <row r="154" spans="1:7" ht="15.75">
      <c r="A154" s="142"/>
      <c r="B154" s="28"/>
      <c r="C154" s="28"/>
      <c r="D154" s="26"/>
      <c r="E154" s="1"/>
      <c r="F154" s="1"/>
      <c r="G154" s="1"/>
    </row>
    <row r="155" spans="1:7" ht="15.75">
      <c r="A155" s="142"/>
      <c r="B155" s="28"/>
      <c r="C155" s="28"/>
      <c r="D155" s="26"/>
      <c r="E155" s="1"/>
      <c r="F155" s="1"/>
      <c r="G155" s="1"/>
    </row>
    <row r="156" spans="1:7" ht="15.75">
      <c r="A156" s="142"/>
      <c r="B156" s="28"/>
      <c r="C156" s="28"/>
      <c r="D156" s="26"/>
      <c r="E156" s="1"/>
      <c r="F156" s="1"/>
      <c r="G156" s="1"/>
    </row>
    <row r="157" spans="1:7" ht="15.75">
      <c r="A157" s="142"/>
      <c r="B157" s="28"/>
      <c r="C157" s="28"/>
      <c r="D157" s="26"/>
      <c r="E157" s="1"/>
      <c r="F157" s="1"/>
      <c r="G157" s="1"/>
    </row>
    <row r="158" spans="1:7" ht="15.75">
      <c r="A158" s="142"/>
      <c r="B158" s="28"/>
      <c r="C158" s="28"/>
      <c r="D158" s="26"/>
      <c r="E158" s="1"/>
      <c r="F158" s="1"/>
      <c r="G158" s="1"/>
    </row>
    <row r="159" spans="1:7" ht="15.75">
      <c r="A159" s="142"/>
      <c r="B159" s="28"/>
      <c r="C159" s="28"/>
      <c r="D159" s="26"/>
      <c r="E159" s="1"/>
      <c r="F159" s="1"/>
      <c r="G159" s="1"/>
    </row>
    <row r="160" spans="1:7" ht="15.75">
      <c r="A160" s="142"/>
      <c r="B160" s="28"/>
      <c r="C160" s="28"/>
      <c r="D160" s="26"/>
      <c r="E160" s="1"/>
      <c r="F160" s="1"/>
      <c r="G160" s="1"/>
    </row>
    <row r="161" spans="1:7" ht="15.75">
      <c r="A161" s="142"/>
      <c r="B161" s="28"/>
      <c r="C161" s="28"/>
      <c r="D161" s="26"/>
      <c r="E161" s="1"/>
      <c r="F161" s="1"/>
      <c r="G161" s="1"/>
    </row>
    <row r="162" spans="1:7" ht="15.75">
      <c r="A162" s="142"/>
      <c r="B162" s="28"/>
      <c r="C162" s="28"/>
      <c r="D162" s="26"/>
      <c r="E162" s="1"/>
      <c r="F162" s="1"/>
      <c r="G162" s="1"/>
    </row>
    <row r="163" spans="1:7" ht="15.75">
      <c r="A163" s="142"/>
      <c r="B163" s="28"/>
      <c r="C163" s="28"/>
      <c r="D163" s="26"/>
      <c r="E163" s="1"/>
      <c r="F163" s="1"/>
      <c r="G163" s="1"/>
    </row>
    <row r="164" spans="1:7" ht="15.75">
      <c r="A164" s="142"/>
      <c r="B164" s="28"/>
      <c r="C164" s="28"/>
      <c r="D164" s="26"/>
      <c r="E164" s="1"/>
      <c r="F164" s="1"/>
      <c r="G164" s="1"/>
    </row>
    <row r="165" spans="1:7" ht="15.75">
      <c r="A165" s="142"/>
      <c r="B165" s="28"/>
      <c r="C165" s="28"/>
      <c r="D165" s="26"/>
      <c r="E165" s="1"/>
      <c r="F165" s="1"/>
      <c r="G165" s="1"/>
    </row>
    <row r="166" spans="1:7" ht="15.75">
      <c r="A166" s="142"/>
      <c r="B166" s="28"/>
      <c r="C166" s="28"/>
      <c r="D166" s="26"/>
      <c r="E166" s="1"/>
      <c r="F166" s="1"/>
      <c r="G166" s="1"/>
    </row>
    <row r="167" spans="1:7" ht="15.75">
      <c r="A167" s="142"/>
      <c r="B167" s="28"/>
      <c r="C167" s="28"/>
      <c r="D167" s="26"/>
      <c r="E167" s="1"/>
      <c r="G167" s="1"/>
    </row>
    <row r="168" spans="1:7" ht="15.75">
      <c r="A168" s="142"/>
      <c r="B168" s="28"/>
      <c r="C168" s="28"/>
      <c r="D168" s="26"/>
      <c r="E168" s="1"/>
      <c r="G168" s="1"/>
    </row>
    <row r="169" spans="1:7" ht="15.75">
      <c r="A169" s="142"/>
      <c r="B169" s="28"/>
      <c r="C169" s="28"/>
      <c r="D169" s="26"/>
      <c r="E169" s="1"/>
      <c r="F169" s="1"/>
      <c r="G169" s="1"/>
    </row>
    <row r="170" spans="1:7" ht="15.75">
      <c r="A170" s="142"/>
      <c r="B170" s="28"/>
      <c r="C170" s="28"/>
      <c r="D170" s="26"/>
      <c r="E170" s="1"/>
      <c r="F170" s="1"/>
      <c r="G170" s="1"/>
    </row>
    <row r="171" spans="1:7" ht="15.75">
      <c r="A171" s="142"/>
      <c r="B171" s="28"/>
      <c r="C171" s="28"/>
      <c r="D171" s="27"/>
      <c r="E171" s="1"/>
      <c r="G171" s="1"/>
    </row>
    <row r="172" spans="1:7" ht="15.75">
      <c r="A172" s="142"/>
      <c r="B172" s="28"/>
      <c r="C172" s="28"/>
      <c r="D172" s="26"/>
      <c r="E172" s="1"/>
      <c r="G172" s="1"/>
    </row>
    <row r="173" spans="1:7" ht="15.75">
      <c r="A173" s="142"/>
      <c r="B173" s="28"/>
      <c r="C173" s="28"/>
      <c r="D173" s="26"/>
      <c r="E173" s="1"/>
      <c r="G173" s="1"/>
    </row>
    <row r="174" spans="1:7" ht="15.75">
      <c r="A174" s="142"/>
      <c r="B174" s="28"/>
      <c r="C174" s="28"/>
      <c r="D174" s="26"/>
      <c r="E174" s="1"/>
      <c r="F174" s="1"/>
      <c r="G174" s="1"/>
    </row>
    <row r="175" spans="1:7" ht="15.75">
      <c r="A175" s="142"/>
      <c r="B175" s="28"/>
      <c r="C175" s="28"/>
      <c r="D175" s="26"/>
      <c r="E175" s="1"/>
      <c r="F175" s="1"/>
      <c r="G175" s="1"/>
    </row>
    <row r="176" spans="1:7" ht="15.75">
      <c r="A176" s="142"/>
      <c r="B176" s="28"/>
      <c r="C176" s="28"/>
      <c r="D176" s="26"/>
      <c r="E176" s="1"/>
      <c r="F176" s="1"/>
      <c r="G176" s="1"/>
    </row>
    <row r="177" spans="1:7" ht="15.75">
      <c r="A177" s="142"/>
      <c r="B177" s="28"/>
      <c r="C177" s="28"/>
      <c r="D177" s="26"/>
      <c r="E177" s="1"/>
      <c r="F177" s="1"/>
      <c r="G177" s="1"/>
    </row>
    <row r="178" spans="1:7" ht="15.75">
      <c r="A178" s="142"/>
      <c r="B178" s="28"/>
      <c r="C178" s="28"/>
      <c r="D178" s="26"/>
      <c r="E178" s="1"/>
      <c r="F178" s="1"/>
      <c r="G178" s="1"/>
    </row>
    <row r="179" spans="1:7" ht="15.75">
      <c r="A179" s="142"/>
      <c r="B179" s="28"/>
      <c r="C179" s="28"/>
      <c r="D179" s="26"/>
      <c r="E179" s="1"/>
      <c r="F179" s="1"/>
      <c r="G179" s="1"/>
    </row>
    <row r="180" spans="1:7" ht="15.75">
      <c r="A180" s="142"/>
      <c r="B180" s="28"/>
      <c r="C180" s="28"/>
      <c r="D180" s="26"/>
      <c r="E180" s="1"/>
      <c r="F180" s="1"/>
      <c r="G180" s="1"/>
    </row>
    <row r="181" spans="1:7" ht="15.75">
      <c r="A181" s="142"/>
      <c r="B181" s="28"/>
      <c r="C181" s="28"/>
      <c r="D181" s="26"/>
      <c r="E181" s="1"/>
      <c r="F181" s="1"/>
      <c r="G181" s="1"/>
    </row>
    <row r="182" spans="1:7" ht="15.75">
      <c r="A182" s="142"/>
      <c r="B182" s="28"/>
      <c r="C182" s="28"/>
      <c r="D182" s="26"/>
      <c r="E182" s="1"/>
      <c r="F182" s="1"/>
      <c r="G182" s="1"/>
    </row>
    <row r="183" spans="1:7" ht="15.75">
      <c r="A183" s="142"/>
      <c r="B183" s="28"/>
      <c r="C183" s="28"/>
      <c r="D183" s="26"/>
      <c r="E183" s="1"/>
      <c r="F183" s="1"/>
      <c r="G183" s="1"/>
    </row>
    <row r="184" spans="1:7" ht="15.75">
      <c r="A184" s="142"/>
      <c r="B184" s="28"/>
      <c r="C184" s="28"/>
      <c r="D184" s="26"/>
      <c r="E184" s="1"/>
      <c r="F184" s="1"/>
      <c r="G184" s="1"/>
    </row>
    <row r="185" spans="1:7" ht="15.75">
      <c r="A185" s="142"/>
      <c r="B185" s="28"/>
      <c r="C185" s="28"/>
      <c r="D185" s="26"/>
      <c r="E185" s="1"/>
      <c r="F185" s="1"/>
      <c r="G185" s="1"/>
    </row>
    <row r="186" spans="1:7" ht="15.75">
      <c r="A186" s="142"/>
      <c r="B186" s="28"/>
      <c r="C186" s="28"/>
      <c r="D186" s="26"/>
      <c r="E186" s="1"/>
      <c r="F186" s="1"/>
      <c r="G186" s="1"/>
    </row>
    <row r="187" spans="1:4" ht="15.75">
      <c r="A187" s="142"/>
      <c r="B187" s="28"/>
      <c r="C187" s="28"/>
      <c r="D187" s="26"/>
    </row>
    <row r="188" spans="1:4" ht="15.75">
      <c r="A188" s="142"/>
      <c r="B188" s="28"/>
      <c r="C188" s="28"/>
      <c r="D188" s="26"/>
    </row>
    <row r="189" spans="1:7" ht="15.75">
      <c r="A189" s="142"/>
      <c r="B189" s="28"/>
      <c r="C189" s="28"/>
      <c r="D189" s="26"/>
      <c r="E189" s="1"/>
      <c r="F189" s="1"/>
      <c r="G189" s="1"/>
    </row>
    <row r="190" spans="1:7" ht="15.75">
      <c r="A190" s="142"/>
      <c r="B190" s="28"/>
      <c r="C190" s="28"/>
      <c r="D190" s="26"/>
      <c r="E190" s="1"/>
      <c r="F190" s="1"/>
      <c r="G190" s="1"/>
    </row>
    <row r="191" spans="1:7" ht="15.75">
      <c r="A191" s="142"/>
      <c r="B191" s="28"/>
      <c r="C191" s="28"/>
      <c r="D191" s="26"/>
      <c r="E191" s="1"/>
      <c r="F191" s="1"/>
      <c r="G191" s="1"/>
    </row>
    <row r="192" spans="1:7" ht="15.75">
      <c r="A192" s="142"/>
      <c r="B192" s="28"/>
      <c r="C192" s="28"/>
      <c r="D192" s="26"/>
      <c r="E192" s="1"/>
      <c r="F192" s="1"/>
      <c r="G192" s="1"/>
    </row>
    <row r="193" spans="1:7" ht="15.75">
      <c r="A193" s="142"/>
      <c r="B193" s="28"/>
      <c r="C193" s="28"/>
      <c r="D193" s="26"/>
      <c r="E193" s="1"/>
      <c r="G193" s="1"/>
    </row>
    <row r="194" spans="1:7" ht="15.75">
      <c r="A194" s="142"/>
      <c r="B194" s="28"/>
      <c r="C194" s="28"/>
      <c r="D194" s="26"/>
      <c r="E194" s="1"/>
      <c r="G194" s="1"/>
    </row>
    <row r="195" spans="1:7" ht="15.75">
      <c r="A195" s="142"/>
      <c r="B195" s="28"/>
      <c r="C195" s="28"/>
      <c r="D195" s="26"/>
      <c r="E195" s="1"/>
      <c r="G195" s="1"/>
    </row>
    <row r="196" spans="1:7" ht="15.75">
      <c r="A196" s="142"/>
      <c r="B196" s="28"/>
      <c r="C196" s="28"/>
      <c r="D196" s="26"/>
      <c r="E196" s="1"/>
      <c r="G196" s="1"/>
    </row>
    <row r="197" spans="1:7" ht="15.75">
      <c r="A197" s="142"/>
      <c r="B197" s="28"/>
      <c r="C197" s="28"/>
      <c r="D197" s="26"/>
      <c r="E197" s="1"/>
      <c r="G197" s="1"/>
    </row>
    <row r="198" spans="1:7" ht="15.75">
      <c r="A198" s="142"/>
      <c r="B198" s="28"/>
      <c r="C198" s="28"/>
      <c r="D198" s="26"/>
      <c r="E198" s="1"/>
      <c r="G198" s="1"/>
    </row>
    <row r="199" spans="1:7" ht="15.75">
      <c r="A199" s="142"/>
      <c r="B199" s="28"/>
      <c r="C199" s="28"/>
      <c r="D199" s="26"/>
      <c r="E199" s="1"/>
      <c r="F199" s="1"/>
      <c r="G199" s="1"/>
    </row>
    <row r="200" spans="1:7" ht="15.75">
      <c r="A200" s="142"/>
      <c r="B200" s="28"/>
      <c r="C200" s="28"/>
      <c r="D200" s="26"/>
      <c r="E200" s="1"/>
      <c r="F200" s="1"/>
      <c r="G200" s="1"/>
    </row>
    <row r="201" spans="1:7" ht="15.75">
      <c r="A201" s="142"/>
      <c r="B201" s="28"/>
      <c r="C201" s="28"/>
      <c r="D201" s="26"/>
      <c r="E201" s="1"/>
      <c r="F201" s="1"/>
      <c r="G201" s="1"/>
    </row>
    <row r="202" spans="1:7" ht="15.75">
      <c r="A202" s="142"/>
      <c r="B202" s="28"/>
      <c r="C202" s="28"/>
      <c r="D202" s="26"/>
      <c r="E202" s="1"/>
      <c r="F202" s="1"/>
      <c r="G202" s="1"/>
    </row>
    <row r="203" spans="1:7" ht="15.75">
      <c r="A203" s="142"/>
      <c r="B203" s="28"/>
      <c r="C203" s="28"/>
      <c r="D203" s="26"/>
      <c r="E203" s="1"/>
      <c r="G203" s="1"/>
    </row>
    <row r="204" spans="1:7" ht="15.75">
      <c r="A204" s="142"/>
      <c r="B204" s="28"/>
      <c r="C204" s="28"/>
      <c r="D204" s="26"/>
      <c r="E204" s="1"/>
      <c r="G204" s="1"/>
    </row>
    <row r="205" spans="1:7" ht="15.75">
      <c r="A205" s="142"/>
      <c r="B205" s="28"/>
      <c r="C205" s="28"/>
      <c r="D205" s="26"/>
      <c r="E205" s="1"/>
      <c r="G205" s="1"/>
    </row>
    <row r="206" spans="1:7" ht="15.75">
      <c r="A206" s="142"/>
      <c r="B206" s="28"/>
      <c r="C206" s="28"/>
      <c r="D206" s="26"/>
      <c r="E206" s="1"/>
      <c r="G206" s="1"/>
    </row>
    <row r="207" spans="1:4" ht="15.75">
      <c r="A207" s="142"/>
      <c r="B207" s="28"/>
      <c r="C207" s="28"/>
      <c r="D207" s="26"/>
    </row>
    <row r="208" spans="1:4" ht="15.75">
      <c r="A208" s="142"/>
      <c r="B208" s="28"/>
      <c r="C208" s="28"/>
      <c r="D208" s="26"/>
    </row>
    <row r="209" spans="1:7" ht="15.75">
      <c r="A209" s="142"/>
      <c r="B209" s="28"/>
      <c r="C209" s="28"/>
      <c r="D209" s="26"/>
      <c r="E209" s="1"/>
      <c r="G209" s="1"/>
    </row>
    <row r="210" spans="1:7" ht="15.75">
      <c r="A210" s="142"/>
      <c r="B210" s="28"/>
      <c r="C210" s="28"/>
      <c r="D210" s="26"/>
      <c r="E210" s="1"/>
      <c r="G210" s="1"/>
    </row>
    <row r="211" spans="1:7" ht="15.75">
      <c r="A211" s="142"/>
      <c r="B211" s="28"/>
      <c r="C211" s="28"/>
      <c r="D211" s="26"/>
      <c r="E211" s="1"/>
      <c r="F211" s="1"/>
      <c r="G211" s="1"/>
    </row>
    <row r="212" spans="1:7" ht="15.75">
      <c r="A212" s="142"/>
      <c r="B212" s="28"/>
      <c r="C212" s="28"/>
      <c r="D212" s="26"/>
      <c r="E212" s="1"/>
      <c r="F212" s="1"/>
      <c r="G212" s="1"/>
    </row>
    <row r="213" spans="1:7" ht="15.75">
      <c r="A213" s="142"/>
      <c r="B213" s="28"/>
      <c r="C213" s="28"/>
      <c r="D213" s="26"/>
      <c r="E213" s="1"/>
      <c r="F213" s="1"/>
      <c r="G213" s="1"/>
    </row>
    <row r="214" spans="1:7" ht="15.75">
      <c r="A214" s="142"/>
      <c r="B214" s="28"/>
      <c r="C214" s="28"/>
      <c r="D214" s="26"/>
      <c r="E214" s="1"/>
      <c r="F214" s="1"/>
      <c r="G214" s="1"/>
    </row>
    <row r="215" spans="1:7" ht="15.75">
      <c r="A215" s="142"/>
      <c r="B215" s="28"/>
      <c r="C215" s="28"/>
      <c r="D215" s="26"/>
      <c r="E215" s="1"/>
      <c r="G215" s="1"/>
    </row>
    <row r="216" spans="1:7" ht="15.75">
      <c r="A216" s="142"/>
      <c r="B216" s="28"/>
      <c r="C216" s="28"/>
      <c r="D216" s="26"/>
      <c r="E216" s="1"/>
      <c r="G216" s="1"/>
    </row>
    <row r="217" spans="1:7" ht="15.75">
      <c r="A217" s="142"/>
      <c r="B217" s="28"/>
      <c r="C217" s="28"/>
      <c r="D217" s="26"/>
      <c r="E217" s="1"/>
      <c r="G217" s="1"/>
    </row>
    <row r="218" spans="1:7" ht="15.75">
      <c r="A218" s="142"/>
      <c r="B218" s="28"/>
      <c r="C218" s="28"/>
      <c r="D218" s="27"/>
      <c r="E218" s="1"/>
      <c r="G218" s="1"/>
    </row>
    <row r="219" spans="1:7" ht="15.75">
      <c r="A219" s="142"/>
      <c r="B219" s="28"/>
      <c r="C219" s="28"/>
      <c r="D219" s="26"/>
      <c r="E219" s="1"/>
      <c r="G219" s="1"/>
    </row>
    <row r="220" spans="1:7" ht="15.75">
      <c r="A220" s="142"/>
      <c r="B220" s="28"/>
      <c r="C220" s="28"/>
      <c r="D220" s="26"/>
      <c r="E220" s="1"/>
      <c r="G220" s="1"/>
    </row>
    <row r="221" spans="1:7" ht="15.75">
      <c r="A221" s="142"/>
      <c r="B221" s="28"/>
      <c r="C221" s="28"/>
      <c r="D221" s="26"/>
      <c r="E221" s="1"/>
      <c r="G221" s="1"/>
    </row>
    <row r="222" spans="1:7" ht="15.75">
      <c r="A222" s="142"/>
      <c r="B222" s="28"/>
      <c r="C222" s="28"/>
      <c r="D222" s="26"/>
      <c r="E222" s="1"/>
      <c r="G222" s="1"/>
    </row>
    <row r="223" spans="1:7" ht="15.75">
      <c r="A223" s="142"/>
      <c r="B223" s="28"/>
      <c r="C223" s="28"/>
      <c r="D223" s="26"/>
      <c r="E223" s="1"/>
      <c r="G223" s="1"/>
    </row>
    <row r="224" spans="1:7" ht="15.75">
      <c r="A224" s="142"/>
      <c r="B224" s="28"/>
      <c r="C224" s="28"/>
      <c r="D224" s="26"/>
      <c r="E224" s="1"/>
      <c r="F224" s="1"/>
      <c r="G224" s="1"/>
    </row>
  </sheetData>
  <sheetProtection/>
  <mergeCells count="35">
    <mergeCell ref="A17:A20"/>
    <mergeCell ref="C51:C52"/>
    <mergeCell ref="B51:B52"/>
    <mergeCell ref="A21:A26"/>
    <mergeCell ref="B21:B26"/>
    <mergeCell ref="C21:C26"/>
    <mergeCell ref="D51:D52"/>
    <mergeCell ref="I17:I20"/>
    <mergeCell ref="D17:D20"/>
    <mergeCell ref="D1:E1"/>
    <mergeCell ref="D2:E2"/>
    <mergeCell ref="D3:E3"/>
    <mergeCell ref="C8:J8"/>
    <mergeCell ref="A4:E4"/>
    <mergeCell ref="H17:H20"/>
    <mergeCell ref="A51:A52"/>
    <mergeCell ref="P17:P20"/>
    <mergeCell ref="E17:E20"/>
    <mergeCell ref="U17:U20"/>
    <mergeCell ref="O17:O20"/>
    <mergeCell ref="T17:T20"/>
    <mergeCell ref="N17:N20"/>
    <mergeCell ref="M17:M20"/>
    <mergeCell ref="K17:K20"/>
    <mergeCell ref="L17:L20"/>
    <mergeCell ref="V17:V20"/>
    <mergeCell ref="A10:V10"/>
    <mergeCell ref="C6:V6"/>
    <mergeCell ref="C7:V7"/>
    <mergeCell ref="C9:V9"/>
    <mergeCell ref="A12:B12"/>
    <mergeCell ref="A11:J11"/>
    <mergeCell ref="J17:J20"/>
    <mergeCell ref="B17:B20"/>
    <mergeCell ref="C17:C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38"/>
      <c r="B4" s="238"/>
      <c r="C4" s="238"/>
      <c r="D4" s="238"/>
      <c r="E4" s="238"/>
      <c r="F4" s="238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29" t="s">
        <v>123</v>
      </c>
      <c r="F1" s="229"/>
      <c r="G1" s="2"/>
    </row>
    <row r="2" spans="5:7" ht="12.75">
      <c r="E2" s="229" t="s">
        <v>78</v>
      </c>
      <c r="F2" s="229"/>
      <c r="G2" s="2"/>
    </row>
    <row r="3" spans="5:7" ht="12.75">
      <c r="E3" s="229" t="s">
        <v>234</v>
      </c>
      <c r="F3" s="229"/>
      <c r="G3" s="2"/>
    </row>
    <row r="4" spans="2:7" ht="27.75" customHeight="1">
      <c r="B4" s="228" t="s">
        <v>124</v>
      </c>
      <c r="C4" s="228"/>
      <c r="D4" s="228"/>
      <c r="E4" s="228"/>
      <c r="F4" s="228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69" customFormat="1" ht="25.5">
      <c r="A8" s="65">
        <v>700</v>
      </c>
      <c r="B8" s="66"/>
      <c r="C8" s="66"/>
      <c r="D8" s="66"/>
      <c r="E8" s="67" t="s">
        <v>126</v>
      </c>
      <c r="F8" s="68">
        <f>F9+F72+F77+F89+F102+F111+F122+F126</f>
        <v>20215433</v>
      </c>
      <c r="G8" s="68">
        <f>G9+G72+G77+G89+G102+G111+G122+G126</f>
        <v>19504219</v>
      </c>
      <c r="H8" s="68">
        <f>H9+H72+H77+H89+H102+H111+H122+H126</f>
        <v>22219006</v>
      </c>
    </row>
    <row r="9" spans="1:8" s="29" customFormat="1" ht="16.5" customHeight="1">
      <c r="A9" s="64"/>
      <c r="B9" s="54" t="s">
        <v>41</v>
      </c>
      <c r="C9" s="54"/>
      <c r="D9" s="54"/>
      <c r="E9" s="55" t="s">
        <v>239</v>
      </c>
      <c r="F9" s="74">
        <f>F10+F14+F31+F34+F38</f>
        <v>13058033</v>
      </c>
      <c r="G9" s="74">
        <f>G10+G14+G31+G34+G38</f>
        <v>13235019</v>
      </c>
      <c r="H9" s="74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49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3">
        <v>847400</v>
      </c>
      <c r="G13" s="52">
        <v>918800</v>
      </c>
      <c r="H13" s="53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49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3">
        <v>212000</v>
      </c>
      <c r="G24" s="52">
        <v>229000</v>
      </c>
      <c r="H24" s="53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3">
        <v>226000</v>
      </c>
      <c r="G26" s="52">
        <v>244000</v>
      </c>
      <c r="H26" s="53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3">
        <v>18800</v>
      </c>
      <c r="G28" s="52">
        <v>20300</v>
      </c>
      <c r="H28" s="53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3">
        <f>F30</f>
        <v>485000</v>
      </c>
      <c r="G29" s="53">
        <f>G30</f>
        <v>523000</v>
      </c>
      <c r="H29" s="53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3">
        <v>485000</v>
      </c>
      <c r="G30" s="52">
        <v>523000</v>
      </c>
      <c r="H30" s="53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49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49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49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49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49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49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3">
        <v>297000</v>
      </c>
      <c r="G56" s="52">
        <v>300000</v>
      </c>
      <c r="H56" s="53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3">
        <f>F58</f>
        <v>111233</v>
      </c>
      <c r="G57" s="53">
        <f>G58</f>
        <v>100019</v>
      </c>
      <c r="H57" s="53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3">
        <v>111233</v>
      </c>
      <c r="G58" s="52">
        <v>100019</v>
      </c>
      <c r="H58" s="53">
        <v>120006</v>
      </c>
    </row>
    <row r="59" spans="1:8" ht="0.75" customHeight="1" hidden="1">
      <c r="A59" s="31"/>
      <c r="B59" s="7"/>
      <c r="C59" s="34"/>
      <c r="D59" s="34"/>
      <c r="E59" s="35"/>
      <c r="F59" s="53"/>
      <c r="G59" s="53"/>
      <c r="H59" s="53"/>
    </row>
    <row r="60" spans="1:8" ht="1.5" customHeight="1" hidden="1">
      <c r="A60" s="31"/>
      <c r="B60" s="7"/>
      <c r="C60" s="34"/>
      <c r="D60" s="34"/>
      <c r="E60" s="35"/>
      <c r="F60" s="53"/>
      <c r="G60" s="52"/>
      <c r="H60" s="53"/>
    </row>
    <row r="61" spans="1:8" ht="12.75">
      <c r="A61" s="31"/>
      <c r="B61" s="7"/>
      <c r="C61" s="34" t="s">
        <v>93</v>
      </c>
      <c r="D61" s="34"/>
      <c r="E61" s="35" t="s">
        <v>325</v>
      </c>
      <c r="F61" s="53">
        <f>F62</f>
        <v>167000</v>
      </c>
      <c r="G61" s="53">
        <f aca="true" t="shared" si="3" ref="G61:H63">G62</f>
        <v>180000</v>
      </c>
      <c r="H61" s="53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3">
        <f>F63</f>
        <v>167000</v>
      </c>
      <c r="G62" s="53">
        <f t="shared" si="3"/>
        <v>180000</v>
      </c>
      <c r="H62" s="53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3">
        <f>F64</f>
        <v>167000</v>
      </c>
      <c r="G63" s="53">
        <f t="shared" si="3"/>
        <v>180000</v>
      </c>
      <c r="H63" s="53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3">
        <v>167000</v>
      </c>
      <c r="G64" s="52">
        <v>180000</v>
      </c>
      <c r="H64" s="53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4" t="s">
        <v>55</v>
      </c>
      <c r="C72" s="54"/>
      <c r="D72" s="54"/>
      <c r="E72" s="55" t="s">
        <v>265</v>
      </c>
      <c r="F72" s="56">
        <f>F73</f>
        <v>117000</v>
      </c>
      <c r="G72" s="56">
        <f aca="true" t="shared" si="4" ref="G72:H75">G73</f>
        <v>120000</v>
      </c>
      <c r="H72" s="56">
        <f t="shared" si="4"/>
        <v>135400</v>
      </c>
    </row>
    <row r="73" spans="1:8" ht="25.5">
      <c r="A73" s="31"/>
      <c r="B73" s="70" t="s">
        <v>56</v>
      </c>
      <c r="C73" s="70"/>
      <c r="D73" s="70"/>
      <c r="E73" s="49" t="s">
        <v>266</v>
      </c>
      <c r="F73" s="53">
        <f>F74</f>
        <v>117000</v>
      </c>
      <c r="G73" s="53">
        <f t="shared" si="4"/>
        <v>120000</v>
      </c>
      <c r="H73" s="53">
        <f t="shared" si="4"/>
        <v>135400</v>
      </c>
    </row>
    <row r="74" spans="1:8" ht="38.25">
      <c r="A74" s="31"/>
      <c r="B74" s="70"/>
      <c r="C74" s="70" t="s">
        <v>165</v>
      </c>
      <c r="D74" s="70"/>
      <c r="E74" s="49" t="s">
        <v>267</v>
      </c>
      <c r="F74" s="53">
        <f>F75</f>
        <v>117000</v>
      </c>
      <c r="G74" s="53">
        <f t="shared" si="4"/>
        <v>120000</v>
      </c>
      <c r="H74" s="53">
        <f t="shared" si="4"/>
        <v>135400</v>
      </c>
    </row>
    <row r="75" spans="1:8" ht="38.25">
      <c r="A75" s="31"/>
      <c r="B75" s="70"/>
      <c r="C75" s="70" t="s">
        <v>166</v>
      </c>
      <c r="D75" s="70"/>
      <c r="E75" s="49" t="s">
        <v>268</v>
      </c>
      <c r="F75" s="53">
        <f>F76</f>
        <v>117000</v>
      </c>
      <c r="G75" s="53">
        <f t="shared" si="4"/>
        <v>120000</v>
      </c>
      <c r="H75" s="53">
        <f t="shared" si="4"/>
        <v>135400</v>
      </c>
    </row>
    <row r="76" spans="1:8" ht="25.5">
      <c r="A76" s="31"/>
      <c r="B76" s="70"/>
      <c r="C76" s="70"/>
      <c r="D76" s="70" t="s">
        <v>81</v>
      </c>
      <c r="E76" s="49" t="s">
        <v>82</v>
      </c>
      <c r="F76" s="53">
        <v>117000</v>
      </c>
      <c r="G76" s="52">
        <v>120000</v>
      </c>
      <c r="H76" s="53">
        <v>135400</v>
      </c>
    </row>
    <row r="77" spans="1:8" ht="38.25">
      <c r="A77" s="31"/>
      <c r="B77" s="54" t="s">
        <v>57</v>
      </c>
      <c r="C77" s="54"/>
      <c r="D77" s="54"/>
      <c r="E77" s="55" t="s">
        <v>269</v>
      </c>
      <c r="F77" s="74">
        <f>F78</f>
        <v>846000</v>
      </c>
      <c r="G77" s="74">
        <f>G78</f>
        <v>900000</v>
      </c>
      <c r="H77" s="74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4" t="s">
        <v>63</v>
      </c>
      <c r="C89" s="54"/>
      <c r="D89" s="54"/>
      <c r="E89" s="55" t="s">
        <v>283</v>
      </c>
      <c r="F89" s="74">
        <f>F90+F94</f>
        <v>4094600</v>
      </c>
      <c r="G89" s="74">
        <f>G90+G94</f>
        <v>3130000</v>
      </c>
      <c r="H89" s="74">
        <f>H90+H94</f>
        <v>3850000</v>
      </c>
    </row>
    <row r="90" spans="1:8" ht="12.75">
      <c r="A90" s="31"/>
      <c r="B90" s="71" t="s">
        <v>65</v>
      </c>
      <c r="C90" s="71"/>
      <c r="D90" s="71"/>
      <c r="E90" s="72" t="s">
        <v>286</v>
      </c>
      <c r="F90" s="73">
        <f aca="true" t="shared" si="6" ref="F90:H92">F91</f>
        <v>215000</v>
      </c>
      <c r="G90" s="73">
        <f t="shared" si="6"/>
        <v>230000</v>
      </c>
      <c r="H90" s="46">
        <f t="shared" si="6"/>
        <v>250000</v>
      </c>
    </row>
    <row r="91" spans="1:8" ht="12.75">
      <c r="A91" s="31"/>
      <c r="B91" s="70"/>
      <c r="C91" s="70" t="s">
        <v>181</v>
      </c>
      <c r="D91" s="70"/>
      <c r="E91" s="49" t="s">
        <v>182</v>
      </c>
      <c r="F91" s="53">
        <f t="shared" si="6"/>
        <v>215000</v>
      </c>
      <c r="G91" s="53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4" t="s">
        <v>67</v>
      </c>
      <c r="C102" s="54"/>
      <c r="D102" s="54"/>
      <c r="E102" s="55" t="s">
        <v>288</v>
      </c>
      <c r="F102" s="56">
        <f>F103</f>
        <v>257600</v>
      </c>
      <c r="G102" s="56">
        <f>G103</f>
        <v>107800</v>
      </c>
      <c r="H102" s="56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4" t="s">
        <v>68</v>
      </c>
      <c r="C111" s="54"/>
      <c r="D111" s="54"/>
      <c r="E111" s="55" t="s">
        <v>289</v>
      </c>
      <c r="F111" s="57">
        <f>F112+F115</f>
        <v>380000</v>
      </c>
      <c r="G111" s="57">
        <f>G112+G115</f>
        <v>450000</v>
      </c>
      <c r="H111" s="57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0">
        <f aca="true" t="shared" si="11" ref="F112:H113">F113</f>
        <v>220000</v>
      </c>
      <c r="G112" s="50">
        <f t="shared" si="11"/>
        <v>260600</v>
      </c>
      <c r="H112" s="50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1">
        <f t="shared" si="11"/>
        <v>220000</v>
      </c>
      <c r="G113" s="51">
        <f t="shared" si="11"/>
        <v>260600</v>
      </c>
      <c r="H113" s="51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5">
        <v>220000</v>
      </c>
      <c r="G114" s="52">
        <v>260600</v>
      </c>
      <c r="H114" s="52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6">
        <f>F118+F120</f>
        <v>160000</v>
      </c>
      <c r="G115" s="76">
        <f>G118+G120</f>
        <v>189400</v>
      </c>
      <c r="H115" s="76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7">
        <f aca="true" t="shared" si="12" ref="F116:H117">F117</f>
        <v>60000</v>
      </c>
      <c r="G116" s="77">
        <f t="shared" si="12"/>
        <v>71000</v>
      </c>
      <c r="H116" s="77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7">
        <f t="shared" si="12"/>
        <v>60000</v>
      </c>
      <c r="G117" s="77">
        <f t="shared" si="12"/>
        <v>71000</v>
      </c>
      <c r="H117" s="77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7">
        <v>60000</v>
      </c>
      <c r="G118" s="52">
        <v>71000</v>
      </c>
      <c r="H118" s="53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7">
        <f>F120</f>
        <v>100000</v>
      </c>
      <c r="G119" s="77">
        <f>G120</f>
        <v>118400</v>
      </c>
      <c r="H119" s="77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7">
        <v>100000</v>
      </c>
      <c r="G120" s="52">
        <v>118400</v>
      </c>
      <c r="H120" s="53">
        <v>201300</v>
      </c>
    </row>
    <row r="121" spans="1:8" ht="25.5">
      <c r="A121" s="31"/>
      <c r="B121" s="54" t="s">
        <v>225</v>
      </c>
      <c r="C121" s="54"/>
      <c r="D121" s="54"/>
      <c r="E121" s="55" t="s">
        <v>306</v>
      </c>
      <c r="F121" s="82">
        <f>F122</f>
        <v>248100</v>
      </c>
      <c r="G121" s="82">
        <f>G122</f>
        <v>250000</v>
      </c>
      <c r="H121" s="82">
        <f>H122</f>
        <v>290000</v>
      </c>
    </row>
    <row r="122" spans="1:8" ht="12.75">
      <c r="A122" s="31"/>
      <c r="B122" s="71" t="s">
        <v>227</v>
      </c>
      <c r="C122" s="71"/>
      <c r="D122" s="71"/>
      <c r="E122" s="72" t="s">
        <v>312</v>
      </c>
      <c r="F122" s="73">
        <f>F123</f>
        <v>248100</v>
      </c>
      <c r="G122" s="73">
        <f aca="true" t="shared" si="13" ref="G122:H124">G123</f>
        <v>250000</v>
      </c>
      <c r="H122" s="73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4">
        <v>1000</v>
      </c>
      <c r="C126" s="54"/>
      <c r="D126" s="54"/>
      <c r="E126" s="55" t="s">
        <v>314</v>
      </c>
      <c r="F126" s="74">
        <f>F127+F131</f>
        <v>1214100</v>
      </c>
      <c r="G126" s="74">
        <f>G127+G131</f>
        <v>1311400</v>
      </c>
      <c r="H126" s="74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3">
        <v>847800</v>
      </c>
      <c r="G130" s="53">
        <v>920000</v>
      </c>
      <c r="H130" s="53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3">
        <f>F132+F138</f>
        <v>366300</v>
      </c>
      <c r="G131" s="53">
        <f>G132+G138</f>
        <v>391400</v>
      </c>
      <c r="H131" s="53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3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3">
        <v>76600</v>
      </c>
      <c r="G137" s="53">
        <v>82600</v>
      </c>
      <c r="H137" s="53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3">
        <f aca="true" t="shared" si="15" ref="F138:H139">F139</f>
        <v>289700</v>
      </c>
      <c r="G138" s="53">
        <f t="shared" si="15"/>
        <v>308800</v>
      </c>
      <c r="H138" s="53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3">
        <f t="shared" si="15"/>
        <v>289700</v>
      </c>
      <c r="G139" s="53">
        <f t="shared" si="15"/>
        <v>308800</v>
      </c>
      <c r="H139" s="53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3">
        <v>289700</v>
      </c>
      <c r="G140" s="53">
        <v>308800</v>
      </c>
      <c r="H140" s="53">
        <v>328100</v>
      </c>
    </row>
    <row r="141" spans="1:8" s="69" customFormat="1" ht="25.5">
      <c r="A141" s="65">
        <v>700</v>
      </c>
      <c r="B141" s="79"/>
      <c r="C141" s="79"/>
      <c r="D141" s="79"/>
      <c r="E141" s="80" t="s">
        <v>127</v>
      </c>
      <c r="F141" s="81">
        <f aca="true" t="shared" si="16" ref="F141:H142">F142</f>
        <v>1717400</v>
      </c>
      <c r="G141" s="81">
        <f t="shared" si="16"/>
        <v>1858800</v>
      </c>
      <c r="H141" s="81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49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49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3">
        <v>847400</v>
      </c>
      <c r="G147" s="52">
        <v>918800</v>
      </c>
      <c r="H147" s="53">
        <v>993700</v>
      </c>
    </row>
    <row r="148" spans="1:8" s="69" customFormat="1" ht="38.25">
      <c r="A148" s="65">
        <v>700</v>
      </c>
      <c r="B148" s="79"/>
      <c r="C148" s="79"/>
      <c r="D148" s="79"/>
      <c r="E148" s="80" t="s">
        <v>128</v>
      </c>
      <c r="F148" s="81">
        <f>F149+F161+F167+F172+F180</f>
        <v>38562976</v>
      </c>
      <c r="G148" s="81">
        <f>G149+G161+G167+G172+G180</f>
        <v>41443984</v>
      </c>
      <c r="H148" s="81">
        <f>H149+H161+H167+H172+H180</f>
        <v>44567610</v>
      </c>
    </row>
    <row r="149" spans="1:8" s="84" customFormat="1" ht="12.75">
      <c r="A149" s="83"/>
      <c r="B149" s="54" t="s">
        <v>41</v>
      </c>
      <c r="C149" s="54"/>
      <c r="D149" s="54"/>
      <c r="E149" s="55" t="s">
        <v>239</v>
      </c>
      <c r="F149" s="56">
        <f>F150+F154</f>
        <v>3238517</v>
      </c>
      <c r="G149" s="56">
        <f>G150+G154</f>
        <v>3495812</v>
      </c>
      <c r="H149" s="56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49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3"/>
      <c r="G155" s="53"/>
      <c r="H155" s="53"/>
    </row>
    <row r="156" spans="1:8" ht="12.75" hidden="1">
      <c r="A156" s="31"/>
      <c r="B156" s="34"/>
      <c r="C156" s="34"/>
      <c r="D156" s="34"/>
      <c r="E156" s="35"/>
      <c r="F156" s="53"/>
      <c r="G156" s="52"/>
      <c r="H156" s="53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59">
        <v>38517</v>
      </c>
      <c r="G160" s="60">
        <v>31412</v>
      </c>
      <c r="H160" s="59">
        <v>23984</v>
      </c>
    </row>
    <row r="161" spans="1:8" ht="38.25">
      <c r="A161" s="31"/>
      <c r="B161" s="54" t="s">
        <v>57</v>
      </c>
      <c r="C161" s="54"/>
      <c r="D161" s="54"/>
      <c r="E161" s="55" t="s">
        <v>269</v>
      </c>
      <c r="F161" s="85">
        <f>F162</f>
        <v>3500</v>
      </c>
      <c r="G161" s="85">
        <f>G162</f>
        <v>3700</v>
      </c>
      <c r="H161" s="85">
        <f>H162</f>
        <v>4000</v>
      </c>
    </row>
    <row r="162" spans="1:8" ht="51">
      <c r="A162" s="31"/>
      <c r="B162" s="71" t="s">
        <v>62</v>
      </c>
      <c r="C162" s="71"/>
      <c r="D162" s="71"/>
      <c r="E162" s="72" t="s">
        <v>282</v>
      </c>
      <c r="F162" s="73">
        <f aca="true" t="shared" si="19" ref="F162:H165">F163</f>
        <v>3500</v>
      </c>
      <c r="G162" s="73">
        <f t="shared" si="19"/>
        <v>3700</v>
      </c>
      <c r="H162" s="73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3">
        <v>3500</v>
      </c>
      <c r="G166" s="52">
        <v>3700</v>
      </c>
      <c r="H166" s="53">
        <v>4000</v>
      </c>
    </row>
    <row r="167" spans="1:8" ht="12.75">
      <c r="A167" s="31"/>
      <c r="B167" s="54" t="s">
        <v>63</v>
      </c>
      <c r="C167" s="54"/>
      <c r="D167" s="54"/>
      <c r="E167" s="55" t="s">
        <v>283</v>
      </c>
      <c r="F167" s="85">
        <f aca="true" t="shared" si="20" ref="F167:H168">F168</f>
        <v>21000</v>
      </c>
      <c r="G167" s="85">
        <f t="shared" si="20"/>
        <v>0</v>
      </c>
      <c r="H167" s="85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3">
        <v>21000</v>
      </c>
      <c r="G171" s="53">
        <v>0</v>
      </c>
      <c r="H171" s="53">
        <v>0</v>
      </c>
    </row>
    <row r="172" spans="1:8" ht="12.75">
      <c r="A172" s="31"/>
      <c r="B172" s="54">
        <v>1000</v>
      </c>
      <c r="C172" s="54"/>
      <c r="D172" s="54"/>
      <c r="E172" s="55" t="s">
        <v>314</v>
      </c>
      <c r="F172" s="74">
        <f aca="true" t="shared" si="22" ref="F172:H174">F173</f>
        <v>59559</v>
      </c>
      <c r="G172" s="74">
        <f t="shared" si="22"/>
        <v>44472</v>
      </c>
      <c r="H172" s="74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3">
        <f t="shared" si="22"/>
        <v>59559</v>
      </c>
      <c r="G173" s="63">
        <f t="shared" si="22"/>
        <v>44472</v>
      </c>
      <c r="H173" s="63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3">
        <f t="shared" si="22"/>
        <v>59559</v>
      </c>
      <c r="G174" s="63">
        <f t="shared" si="22"/>
        <v>44472</v>
      </c>
      <c r="H174" s="63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3">
        <f>F176+F178</f>
        <v>59559</v>
      </c>
      <c r="G175" s="63">
        <f>G176+G178</f>
        <v>44472</v>
      </c>
      <c r="H175" s="63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3">
        <f>F177</f>
        <v>39705</v>
      </c>
      <c r="G176" s="63">
        <f>G177</f>
        <v>29648</v>
      </c>
      <c r="H176" s="63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6">
        <v>39705</v>
      </c>
      <c r="G177" s="63">
        <v>29648</v>
      </c>
      <c r="H177" s="62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3">
        <f>F179</f>
        <v>19854</v>
      </c>
      <c r="G178" s="63">
        <f>G179</f>
        <v>14824</v>
      </c>
      <c r="H178" s="63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6">
        <v>19854</v>
      </c>
      <c r="G179" s="63">
        <v>14824</v>
      </c>
      <c r="H179" s="62">
        <v>8309</v>
      </c>
    </row>
    <row r="180" spans="1:8" ht="12.75">
      <c r="A180" s="31"/>
      <c r="B180" s="54" t="s">
        <v>231</v>
      </c>
      <c r="C180" s="54"/>
      <c r="D180" s="54"/>
      <c r="E180" s="55" t="s">
        <v>325</v>
      </c>
      <c r="F180" s="58">
        <f>F181</f>
        <v>35240400</v>
      </c>
      <c r="G180" s="58">
        <f>G181</f>
        <v>37900000</v>
      </c>
      <c r="H180" s="58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78" customFormat="1" ht="38.25">
      <c r="A187" s="65">
        <v>700</v>
      </c>
      <c r="B187" s="107"/>
      <c r="C187" s="107"/>
      <c r="D187" s="107"/>
      <c r="E187" s="80" t="s">
        <v>376</v>
      </c>
      <c r="F187" s="81">
        <f aca="true" t="shared" si="24" ref="F187:H188">F188</f>
        <v>8975900</v>
      </c>
      <c r="G187" s="81">
        <f t="shared" si="24"/>
        <v>9600000</v>
      </c>
      <c r="H187" s="81">
        <f t="shared" si="24"/>
        <v>10392000</v>
      </c>
    </row>
    <row r="188" spans="2:8" s="106" customFormat="1" ht="38.25">
      <c r="B188" s="54" t="s">
        <v>57</v>
      </c>
      <c r="C188" s="54"/>
      <c r="D188" s="54"/>
      <c r="E188" s="55" t="s">
        <v>269</v>
      </c>
      <c r="F188" s="56">
        <f t="shared" si="24"/>
        <v>8975900</v>
      </c>
      <c r="G188" s="56">
        <f t="shared" si="24"/>
        <v>9600000</v>
      </c>
      <c r="H188" s="56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69" customFormat="1" ht="42.75">
      <c r="A206" s="65">
        <v>700</v>
      </c>
      <c r="B206" s="66"/>
      <c r="C206" s="66"/>
      <c r="D206" s="66"/>
      <c r="E206" s="87" t="s">
        <v>129</v>
      </c>
      <c r="F206" s="68">
        <f>F207+F223</f>
        <v>13398752</v>
      </c>
      <c r="G206" s="68">
        <f>G207+G223</f>
        <v>13801035</v>
      </c>
      <c r="H206" s="68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6">
        <f>F208+F211+F219</f>
        <v>8440900</v>
      </c>
      <c r="G207" s="86">
        <f>G208+G211+G219</f>
        <v>8454800</v>
      </c>
      <c r="H207" s="86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49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2">
        <v>117000</v>
      </c>
      <c r="G222" s="52">
        <v>124000</v>
      </c>
      <c r="H222" s="52">
        <v>137000</v>
      </c>
    </row>
    <row r="223" spans="1:8" ht="15.75" customHeight="1">
      <c r="A223" s="31"/>
      <c r="B223" s="54">
        <v>1000</v>
      </c>
      <c r="C223" s="54"/>
      <c r="D223" s="54"/>
      <c r="E223" s="55" t="s">
        <v>314</v>
      </c>
      <c r="F223" s="97">
        <f>F224+F230</f>
        <v>4957852</v>
      </c>
      <c r="G223" s="97">
        <f>G224+G230</f>
        <v>5346235</v>
      </c>
      <c r="H223" s="97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2">
        <v>4938000</v>
      </c>
      <c r="G228" s="52">
        <v>5324000</v>
      </c>
      <c r="H228" s="52">
        <v>5718000</v>
      </c>
    </row>
    <row r="229" spans="1:8" ht="12.75" hidden="1">
      <c r="A229" s="31"/>
      <c r="B229" s="54"/>
      <c r="C229" s="54"/>
      <c r="D229" s="54"/>
      <c r="E229" s="55"/>
      <c r="F229" s="97"/>
      <c r="G229" s="97"/>
      <c r="H229" s="97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2">
        <f aca="true" t="shared" si="28" ref="F230:H231">F231</f>
        <v>19852</v>
      </c>
      <c r="G230" s="52">
        <f t="shared" si="28"/>
        <v>22235</v>
      </c>
      <c r="H230" s="52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2">
        <f t="shared" si="28"/>
        <v>19852</v>
      </c>
      <c r="G231" s="52">
        <f t="shared" si="28"/>
        <v>22235</v>
      </c>
      <c r="H231" s="52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2">
        <f>F233+F235</f>
        <v>19852</v>
      </c>
      <c r="G232" s="52">
        <f>G233+G235</f>
        <v>22235</v>
      </c>
      <c r="H232" s="52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2">
        <f>F234</f>
        <v>13235</v>
      </c>
      <c r="G233" s="52">
        <f>G234</f>
        <v>14824</v>
      </c>
      <c r="H233" s="52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2">
        <v>13235</v>
      </c>
      <c r="G234" s="52">
        <v>14824</v>
      </c>
      <c r="H234" s="52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2">
        <f>F236</f>
        <v>6617</v>
      </c>
      <c r="G235" s="52">
        <f>G236</f>
        <v>7411</v>
      </c>
      <c r="H235" s="52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2">
        <v>6617</v>
      </c>
      <c r="G236" s="52">
        <v>7411</v>
      </c>
      <c r="H236" s="52">
        <v>8309</v>
      </c>
    </row>
    <row r="237" spans="1:8" s="69" customFormat="1" ht="12.75">
      <c r="A237" s="65">
        <v>700</v>
      </c>
      <c r="B237" s="66"/>
      <c r="C237" s="88"/>
      <c r="D237" s="79"/>
      <c r="E237" s="80" t="s">
        <v>146</v>
      </c>
      <c r="F237" s="88">
        <f>F238+F248</f>
        <v>19852</v>
      </c>
      <c r="G237" s="88">
        <f>G238+G248</f>
        <v>22235</v>
      </c>
      <c r="H237" s="88">
        <f>H238+H248</f>
        <v>24926</v>
      </c>
    </row>
    <row r="238" spans="1:8" ht="12.75">
      <c r="A238" s="31"/>
      <c r="B238" s="54" t="s">
        <v>70</v>
      </c>
      <c r="C238" s="54"/>
      <c r="D238" s="54"/>
      <c r="E238" s="55" t="s">
        <v>292</v>
      </c>
      <c r="F238" s="97">
        <f>F239</f>
        <v>0</v>
      </c>
      <c r="G238" s="97">
        <f>G239</f>
        <v>0</v>
      </c>
      <c r="H238" s="97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2">
        <f>F240+F244</f>
        <v>0</v>
      </c>
      <c r="G239" s="52">
        <f>G240+G244</f>
        <v>0</v>
      </c>
      <c r="H239" s="52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2">
        <f aca="true" t="shared" si="29" ref="F240:H242">F241</f>
        <v>0</v>
      </c>
      <c r="G240" s="52">
        <f t="shared" si="29"/>
        <v>0</v>
      </c>
      <c r="H240" s="52">
        <f t="shared" si="29"/>
        <v>0</v>
      </c>
    </row>
    <row r="241" spans="1:8" ht="25.5">
      <c r="A241" s="31"/>
      <c r="B241" s="32"/>
      <c r="C241" s="42" t="s">
        <v>210</v>
      </c>
      <c r="D241" s="39"/>
      <c r="E241" s="89" t="s">
        <v>257</v>
      </c>
      <c r="F241" s="52">
        <f t="shared" si="29"/>
        <v>0</v>
      </c>
      <c r="G241" s="52">
        <f t="shared" si="29"/>
        <v>0</v>
      </c>
      <c r="H241" s="52">
        <f t="shared" si="29"/>
        <v>0</v>
      </c>
    </row>
    <row r="242" spans="1:8" ht="25.5">
      <c r="A242" s="31"/>
      <c r="B242" s="39"/>
      <c r="C242" s="39"/>
      <c r="D242" s="39" t="s">
        <v>51</v>
      </c>
      <c r="E242" s="90" t="s">
        <v>250</v>
      </c>
      <c r="F242" s="52">
        <f t="shared" si="29"/>
        <v>0</v>
      </c>
      <c r="G242" s="52">
        <f t="shared" si="29"/>
        <v>0</v>
      </c>
      <c r="H242" s="52">
        <f t="shared" si="29"/>
        <v>0</v>
      </c>
    </row>
    <row r="243" spans="1:8" ht="38.25">
      <c r="A243" s="31"/>
      <c r="B243" s="39"/>
      <c r="C243" s="39"/>
      <c r="D243" s="39"/>
      <c r="E243" s="91" t="s">
        <v>260</v>
      </c>
      <c r="F243" s="52"/>
      <c r="G243" s="52"/>
      <c r="H243" s="52"/>
    </row>
    <row r="244" spans="1:8" ht="12.75">
      <c r="A244" s="31"/>
      <c r="B244" s="39"/>
      <c r="C244" s="34" t="s">
        <v>93</v>
      </c>
      <c r="D244" s="34"/>
      <c r="E244" s="91" t="s">
        <v>325</v>
      </c>
      <c r="F244" s="52">
        <f aca="true" t="shared" si="30" ref="F244:H246">F245</f>
        <v>0</v>
      </c>
      <c r="G244" s="52">
        <f t="shared" si="30"/>
        <v>0</v>
      </c>
      <c r="H244" s="52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1" t="s">
        <v>156</v>
      </c>
      <c r="F245" s="52">
        <f t="shared" si="30"/>
        <v>0</v>
      </c>
      <c r="G245" s="52">
        <f t="shared" si="30"/>
        <v>0</v>
      </c>
      <c r="H245" s="52">
        <f t="shared" si="30"/>
        <v>0</v>
      </c>
    </row>
    <row r="246" spans="1:8" ht="51">
      <c r="A246" s="31"/>
      <c r="B246" s="39"/>
      <c r="C246" s="39" t="s">
        <v>211</v>
      </c>
      <c r="D246" s="39"/>
      <c r="E246" s="89" t="s">
        <v>330</v>
      </c>
      <c r="F246" s="52">
        <f t="shared" si="30"/>
        <v>0</v>
      </c>
      <c r="G246" s="52">
        <f t="shared" si="30"/>
        <v>0</v>
      </c>
      <c r="H246" s="52">
        <f t="shared" si="30"/>
        <v>0</v>
      </c>
    </row>
    <row r="247" spans="1:8" ht="25.5">
      <c r="A247" s="31"/>
      <c r="B247" s="39"/>
      <c r="C247" s="39"/>
      <c r="D247" s="39" t="s">
        <v>51</v>
      </c>
      <c r="E247" s="90" t="s">
        <v>250</v>
      </c>
      <c r="F247" s="52"/>
      <c r="G247" s="52"/>
      <c r="H247" s="52"/>
    </row>
    <row r="248" spans="1:8" ht="12.75">
      <c r="A248" s="31"/>
      <c r="B248" s="54">
        <v>1000</v>
      </c>
      <c r="C248" s="54"/>
      <c r="D248" s="54"/>
      <c r="E248" s="55" t="s">
        <v>314</v>
      </c>
      <c r="F248" s="97">
        <f>F249+F254</f>
        <v>19852</v>
      </c>
      <c r="G248" s="97">
        <f>G249+G254</f>
        <v>22235</v>
      </c>
      <c r="H248" s="97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2">
        <f aca="true" t="shared" si="31" ref="F249:H250">F250</f>
        <v>0</v>
      </c>
      <c r="G249" s="52">
        <f t="shared" si="31"/>
        <v>0</v>
      </c>
      <c r="H249" s="52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2">
        <f t="shared" si="31"/>
        <v>0</v>
      </c>
      <c r="G250" s="52">
        <f t="shared" si="31"/>
        <v>0</v>
      </c>
      <c r="H250" s="52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2">
        <f>F252+F253</f>
        <v>0</v>
      </c>
      <c r="G251" s="52">
        <f>G252+G253</f>
        <v>0</v>
      </c>
      <c r="H251" s="52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2"/>
      <c r="G252" s="52"/>
      <c r="H252" s="52"/>
    </row>
    <row r="253" spans="1:8" ht="51">
      <c r="A253" s="31"/>
      <c r="B253" s="7"/>
      <c r="C253" s="34"/>
      <c r="D253" s="34" t="s">
        <v>52</v>
      </c>
      <c r="E253" s="35" t="s">
        <v>251</v>
      </c>
      <c r="F253" s="52"/>
      <c r="G253" s="52"/>
      <c r="H253" s="52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2">
        <f aca="true" t="shared" si="32" ref="F254:H255">F255</f>
        <v>19852</v>
      </c>
      <c r="G254" s="52">
        <f t="shared" si="32"/>
        <v>22235</v>
      </c>
      <c r="H254" s="52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2">
        <f t="shared" si="32"/>
        <v>19852</v>
      </c>
      <c r="G255" s="52">
        <f t="shared" si="32"/>
        <v>22235</v>
      </c>
      <c r="H255" s="52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2">
        <f>F257+F259</f>
        <v>19852</v>
      </c>
      <c r="G256" s="52">
        <f>G257+G259</f>
        <v>22235</v>
      </c>
      <c r="H256" s="52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2">
        <f>F258</f>
        <v>13235</v>
      </c>
      <c r="G257" s="52">
        <f>G258</f>
        <v>14824</v>
      </c>
      <c r="H257" s="52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2">
        <v>13235</v>
      </c>
      <c r="G258" s="52">
        <v>14824</v>
      </c>
      <c r="H258" s="52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2">
        <f>F260</f>
        <v>6617</v>
      </c>
      <c r="G259" s="52">
        <f>G260</f>
        <v>7411</v>
      </c>
      <c r="H259" s="52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2">
        <v>6617</v>
      </c>
      <c r="G260" s="52">
        <v>7411</v>
      </c>
      <c r="H260" s="52">
        <v>8309</v>
      </c>
    </row>
    <row r="261" spans="1:8" s="69" customFormat="1" ht="12.75">
      <c r="A261" s="65">
        <v>700</v>
      </c>
      <c r="B261" s="66"/>
      <c r="C261" s="88"/>
      <c r="D261" s="79"/>
      <c r="E261" s="80" t="s">
        <v>147</v>
      </c>
      <c r="F261" s="88">
        <f>F262+F272</f>
        <v>19852</v>
      </c>
      <c r="G261" s="88">
        <f>G262+G272</f>
        <v>22235</v>
      </c>
      <c r="H261" s="88">
        <f>H262+H272</f>
        <v>24926</v>
      </c>
    </row>
    <row r="262" spans="1:8" s="69" customFormat="1" ht="12.75">
      <c r="A262" s="83"/>
      <c r="B262" s="54" t="s">
        <v>70</v>
      </c>
      <c r="C262" s="54"/>
      <c r="D262" s="54"/>
      <c r="E262" s="55" t="s">
        <v>292</v>
      </c>
      <c r="F262" s="105">
        <f aca="true" t="shared" si="33" ref="F262:H265">F263</f>
        <v>0</v>
      </c>
      <c r="G262" s="105">
        <f t="shared" si="33"/>
        <v>0</v>
      </c>
      <c r="H262" s="105">
        <f t="shared" si="33"/>
        <v>0</v>
      </c>
    </row>
    <row r="263" spans="1:8" s="69" customFormat="1" ht="12.75">
      <c r="A263" s="83"/>
      <c r="B263" s="44" t="s">
        <v>206</v>
      </c>
      <c r="C263" s="44"/>
      <c r="D263" s="44"/>
      <c r="E263" s="45" t="s">
        <v>207</v>
      </c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12.75">
      <c r="A264" s="93"/>
      <c r="B264" s="32"/>
      <c r="C264" s="39" t="s">
        <v>208</v>
      </c>
      <c r="D264" s="32"/>
      <c r="E264" s="40" t="s">
        <v>209</v>
      </c>
      <c r="F264" s="52">
        <f t="shared" si="33"/>
        <v>0</v>
      </c>
      <c r="G264" s="52">
        <f t="shared" si="33"/>
        <v>0</v>
      </c>
      <c r="H264" s="52">
        <f t="shared" si="33"/>
        <v>0</v>
      </c>
    </row>
    <row r="265" spans="1:8" ht="25.5">
      <c r="A265" s="93"/>
      <c r="B265" s="32"/>
      <c r="C265" s="42" t="s">
        <v>210</v>
      </c>
      <c r="D265" s="39"/>
      <c r="E265" s="89" t="s">
        <v>257</v>
      </c>
      <c r="F265" s="52">
        <f t="shared" si="33"/>
        <v>0</v>
      </c>
      <c r="G265" s="52">
        <f t="shared" si="33"/>
        <v>0</v>
      </c>
      <c r="H265" s="52">
        <f t="shared" si="33"/>
        <v>0</v>
      </c>
    </row>
    <row r="266" spans="1:8" ht="25.5">
      <c r="A266" s="93"/>
      <c r="B266" s="39"/>
      <c r="C266" s="39"/>
      <c r="D266" s="39" t="s">
        <v>51</v>
      </c>
      <c r="E266" s="90" t="s">
        <v>250</v>
      </c>
      <c r="F266" s="52"/>
      <c r="G266" s="52"/>
      <c r="H266" s="52"/>
    </row>
    <row r="267" spans="1:8" ht="38.25">
      <c r="A267" s="93"/>
      <c r="B267" s="39"/>
      <c r="C267" s="39"/>
      <c r="D267" s="39"/>
      <c r="E267" s="91" t="s">
        <v>260</v>
      </c>
      <c r="F267" s="52"/>
      <c r="G267" s="52"/>
      <c r="H267" s="52"/>
    </row>
    <row r="268" spans="1:8" ht="12.75">
      <c r="A268" s="93"/>
      <c r="B268" s="39"/>
      <c r="C268" s="34" t="s">
        <v>93</v>
      </c>
      <c r="D268" s="34"/>
      <c r="E268" s="91" t="s">
        <v>325</v>
      </c>
      <c r="F268" s="52">
        <f aca="true" t="shared" si="34" ref="F268:H270">F269</f>
        <v>0</v>
      </c>
      <c r="G268" s="52">
        <f t="shared" si="34"/>
        <v>0</v>
      </c>
      <c r="H268" s="52">
        <f t="shared" si="34"/>
        <v>0</v>
      </c>
    </row>
    <row r="269" spans="1:8" ht="89.25">
      <c r="A269" s="93"/>
      <c r="B269" s="39"/>
      <c r="C269" s="34" t="s">
        <v>122</v>
      </c>
      <c r="D269" s="34"/>
      <c r="E269" s="91" t="s">
        <v>156</v>
      </c>
      <c r="F269" s="52">
        <f t="shared" si="34"/>
        <v>0</v>
      </c>
      <c r="G269" s="52">
        <f t="shared" si="34"/>
        <v>0</v>
      </c>
      <c r="H269" s="52">
        <f t="shared" si="34"/>
        <v>0</v>
      </c>
    </row>
    <row r="270" spans="1:8" ht="51">
      <c r="A270" s="93"/>
      <c r="B270" s="39"/>
      <c r="C270" s="39" t="s">
        <v>211</v>
      </c>
      <c r="D270" s="39"/>
      <c r="E270" s="89" t="s">
        <v>330</v>
      </c>
      <c r="F270" s="52">
        <f t="shared" si="34"/>
        <v>0</v>
      </c>
      <c r="G270" s="52">
        <f t="shared" si="34"/>
        <v>0</v>
      </c>
      <c r="H270" s="52">
        <f t="shared" si="34"/>
        <v>0</v>
      </c>
    </row>
    <row r="271" spans="1:8" ht="25.5">
      <c r="A271" s="93"/>
      <c r="B271" s="39"/>
      <c r="C271" s="39"/>
      <c r="D271" s="39" t="s">
        <v>51</v>
      </c>
      <c r="E271" s="90" t="s">
        <v>250</v>
      </c>
      <c r="F271" s="52"/>
      <c r="G271" s="52"/>
      <c r="H271" s="52"/>
    </row>
    <row r="272" spans="1:8" ht="12.75">
      <c r="A272" s="93"/>
      <c r="B272" s="54">
        <v>1000</v>
      </c>
      <c r="C272" s="54"/>
      <c r="D272" s="54"/>
      <c r="E272" s="55" t="s">
        <v>314</v>
      </c>
      <c r="F272" s="97">
        <f>F273+F278</f>
        <v>19852</v>
      </c>
      <c r="G272" s="97">
        <f>G273+G278</f>
        <v>22235</v>
      </c>
      <c r="H272" s="97">
        <f>H273+H278</f>
        <v>24926</v>
      </c>
    </row>
    <row r="273" spans="1:8" ht="25.5">
      <c r="A273" s="93"/>
      <c r="B273" s="44">
        <v>1003</v>
      </c>
      <c r="C273" s="44"/>
      <c r="D273" s="44"/>
      <c r="E273" s="45" t="s">
        <v>317</v>
      </c>
      <c r="F273" s="52">
        <f aca="true" t="shared" si="35" ref="F273:H274">F274</f>
        <v>0</v>
      </c>
      <c r="G273" s="52">
        <f t="shared" si="35"/>
        <v>0</v>
      </c>
      <c r="H273" s="52">
        <f t="shared" si="35"/>
        <v>0</v>
      </c>
    </row>
    <row r="274" spans="1:8" ht="12.75">
      <c r="A274" s="93"/>
      <c r="B274" s="7"/>
      <c r="C274" s="34" t="s">
        <v>8</v>
      </c>
      <c r="D274" s="34"/>
      <c r="E274" s="35" t="s">
        <v>263</v>
      </c>
      <c r="F274" s="52">
        <f t="shared" si="35"/>
        <v>0</v>
      </c>
      <c r="G274" s="52">
        <f t="shared" si="35"/>
        <v>0</v>
      </c>
      <c r="H274" s="52">
        <f t="shared" si="35"/>
        <v>0</v>
      </c>
    </row>
    <row r="275" spans="1:8" ht="102">
      <c r="A275" s="93"/>
      <c r="B275" s="7"/>
      <c r="C275" s="34" t="s">
        <v>20</v>
      </c>
      <c r="D275" s="34"/>
      <c r="E275" s="35" t="s">
        <v>321</v>
      </c>
      <c r="F275" s="52">
        <f>F276+F277</f>
        <v>0</v>
      </c>
      <c r="G275" s="52">
        <f>G276+G277</f>
        <v>0</v>
      </c>
      <c r="H275" s="52">
        <f>H276+H277</f>
        <v>0</v>
      </c>
    </row>
    <row r="276" spans="1:8" ht="12.75">
      <c r="A276" s="93"/>
      <c r="B276" s="7"/>
      <c r="C276" s="34"/>
      <c r="D276" s="34" t="s">
        <v>60</v>
      </c>
      <c r="E276" s="35" t="s">
        <v>278</v>
      </c>
      <c r="F276" s="52"/>
      <c r="G276" s="52"/>
      <c r="H276" s="52"/>
    </row>
    <row r="277" spans="1:8" ht="51">
      <c r="A277" s="93"/>
      <c r="B277" s="7"/>
      <c r="C277" s="34"/>
      <c r="D277" s="34" t="s">
        <v>52</v>
      </c>
      <c r="E277" s="35" t="s">
        <v>251</v>
      </c>
      <c r="F277" s="52"/>
      <c r="G277" s="52"/>
      <c r="H277" s="52"/>
    </row>
    <row r="278" spans="1:8" ht="25.5">
      <c r="A278" s="93"/>
      <c r="B278" s="44" t="s">
        <v>230</v>
      </c>
      <c r="C278" s="47"/>
      <c r="D278" s="47"/>
      <c r="E278" s="45" t="s">
        <v>324</v>
      </c>
      <c r="F278" s="52">
        <f aca="true" t="shared" si="36" ref="F278:H279">F279</f>
        <v>19852</v>
      </c>
      <c r="G278" s="52">
        <f t="shared" si="36"/>
        <v>22235</v>
      </c>
      <c r="H278" s="52">
        <f t="shared" si="36"/>
        <v>24926</v>
      </c>
    </row>
    <row r="279" spans="1:8" ht="12.75">
      <c r="A279" s="93"/>
      <c r="B279" s="34"/>
      <c r="C279" s="34" t="s">
        <v>8</v>
      </c>
      <c r="D279" s="34"/>
      <c r="E279" s="35" t="s">
        <v>263</v>
      </c>
      <c r="F279" s="52">
        <f t="shared" si="36"/>
        <v>19852</v>
      </c>
      <c r="G279" s="52">
        <f t="shared" si="36"/>
        <v>22235</v>
      </c>
      <c r="H279" s="52">
        <f t="shared" si="36"/>
        <v>24926</v>
      </c>
    </row>
    <row r="280" spans="1:8" ht="76.5">
      <c r="A280" s="93"/>
      <c r="B280" s="34"/>
      <c r="C280" s="34" t="s">
        <v>15</v>
      </c>
      <c r="D280" s="34"/>
      <c r="E280" s="35" t="s">
        <v>320</v>
      </c>
      <c r="F280" s="52">
        <f>F281+F283</f>
        <v>19852</v>
      </c>
      <c r="G280" s="52">
        <f>G281+G283</f>
        <v>22235</v>
      </c>
      <c r="H280" s="52">
        <f>H281+H283</f>
        <v>24926</v>
      </c>
    </row>
    <row r="281" spans="1:8" ht="89.25">
      <c r="A281" s="93"/>
      <c r="B281" s="34"/>
      <c r="C281" s="34" t="s">
        <v>16</v>
      </c>
      <c r="D281" s="34"/>
      <c r="E281" s="35" t="s">
        <v>18</v>
      </c>
      <c r="F281" s="52">
        <f>F282</f>
        <v>13235</v>
      </c>
      <c r="G281" s="52">
        <f>G282</f>
        <v>14824</v>
      </c>
      <c r="H281" s="52">
        <f>H282</f>
        <v>16617</v>
      </c>
    </row>
    <row r="282" spans="1:8" ht="12.75">
      <c r="A282" s="93"/>
      <c r="B282" s="34"/>
      <c r="C282" s="34"/>
      <c r="D282" s="34" t="s">
        <v>60</v>
      </c>
      <c r="E282" s="35" t="s">
        <v>278</v>
      </c>
      <c r="F282" s="52">
        <v>13235</v>
      </c>
      <c r="G282" s="52">
        <v>14824</v>
      </c>
      <c r="H282" s="52">
        <v>16617</v>
      </c>
    </row>
    <row r="283" spans="1:8" ht="76.5">
      <c r="A283" s="93"/>
      <c r="B283" s="34"/>
      <c r="C283" s="34" t="s">
        <v>17</v>
      </c>
      <c r="D283" s="34"/>
      <c r="E283" s="35" t="s">
        <v>19</v>
      </c>
      <c r="F283" s="52">
        <f>F284</f>
        <v>6617</v>
      </c>
      <c r="G283" s="52">
        <f>G284</f>
        <v>7411</v>
      </c>
      <c r="H283" s="52">
        <f>H284</f>
        <v>8309</v>
      </c>
    </row>
    <row r="284" spans="1:8" ht="12.75">
      <c r="A284" s="93"/>
      <c r="B284" s="34"/>
      <c r="C284" s="34"/>
      <c r="D284" s="34" t="s">
        <v>60</v>
      </c>
      <c r="E284" s="35" t="s">
        <v>278</v>
      </c>
      <c r="F284" s="52">
        <v>6617</v>
      </c>
      <c r="G284" s="52">
        <v>7411</v>
      </c>
      <c r="H284" s="52">
        <v>8309</v>
      </c>
    </row>
    <row r="285" spans="1:8" s="69" customFormat="1" ht="25.5">
      <c r="A285" s="65">
        <v>700</v>
      </c>
      <c r="B285" s="66"/>
      <c r="C285" s="66"/>
      <c r="D285" s="66"/>
      <c r="E285" s="66" t="s">
        <v>130</v>
      </c>
      <c r="F285" s="68">
        <f>F286+F312</f>
        <v>21648565</v>
      </c>
      <c r="G285" s="68">
        <f>G286+G312</f>
        <v>23191360</v>
      </c>
      <c r="H285" s="68">
        <f>H286+H312</f>
        <v>24334013</v>
      </c>
    </row>
    <row r="286" spans="1:8" s="84" customFormat="1" ht="12.75">
      <c r="A286" s="83"/>
      <c r="B286" s="54" t="s">
        <v>70</v>
      </c>
      <c r="C286" s="54"/>
      <c r="D286" s="54"/>
      <c r="E286" s="55" t="s">
        <v>292</v>
      </c>
      <c r="F286" s="74">
        <f>F287+F302+F306</f>
        <v>20483800</v>
      </c>
      <c r="G286" s="74">
        <f>G287+G302+G306</f>
        <v>21920800</v>
      </c>
      <c r="H286" s="74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3">
        <f>F288+F292+F295</f>
        <v>20119300</v>
      </c>
      <c r="G287" s="63">
        <f>G288+G292+G295</f>
        <v>21508100</v>
      </c>
      <c r="H287" s="63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3">
        <f aca="true" t="shared" si="37" ref="F288:H289">F289</f>
        <v>4426690</v>
      </c>
      <c r="G288" s="63">
        <f t="shared" si="37"/>
        <v>4631700</v>
      </c>
      <c r="H288" s="63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3">
        <f t="shared" si="37"/>
        <v>4426690</v>
      </c>
      <c r="G289" s="63">
        <f t="shared" si="37"/>
        <v>4631700</v>
      </c>
      <c r="H289" s="63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3">
        <v>4426690</v>
      </c>
      <c r="G290" s="63">
        <v>4631700</v>
      </c>
      <c r="H290" s="62">
        <v>5056700</v>
      </c>
    </row>
    <row r="291" spans="1:8" ht="38.25" hidden="1">
      <c r="A291" s="31"/>
      <c r="B291" s="34"/>
      <c r="C291" s="34"/>
      <c r="D291" s="34"/>
      <c r="E291" s="91" t="s">
        <v>260</v>
      </c>
      <c r="F291" s="63"/>
      <c r="G291" s="63"/>
      <c r="H291" s="62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3">
        <f aca="true" t="shared" si="38" ref="F292:H293">F293</f>
        <v>0</v>
      </c>
      <c r="G292" s="63">
        <f t="shared" si="38"/>
        <v>0</v>
      </c>
      <c r="H292" s="63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3">
        <f t="shared" si="38"/>
        <v>0</v>
      </c>
      <c r="G293" s="63">
        <f t="shared" si="38"/>
        <v>0</v>
      </c>
      <c r="H293" s="63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3"/>
      <c r="G294" s="63"/>
      <c r="H294" s="62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3">
        <f>F296+F299</f>
        <v>15692610</v>
      </c>
      <c r="G295" s="63">
        <f>G296+G299</f>
        <v>16876400</v>
      </c>
      <c r="H295" s="63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3">
        <f aca="true" t="shared" si="39" ref="F296:H297">F297</f>
        <v>0</v>
      </c>
      <c r="G296" s="63">
        <f t="shared" si="39"/>
        <v>0</v>
      </c>
      <c r="H296" s="63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3">
        <f t="shared" si="39"/>
        <v>0</v>
      </c>
      <c r="G297" s="63">
        <f t="shared" si="39"/>
        <v>0</v>
      </c>
      <c r="H297" s="63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3"/>
      <c r="G298" s="63"/>
      <c r="H298" s="62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3">
        <f aca="true" t="shared" si="40" ref="F299:H300">F300</f>
        <v>15692610</v>
      </c>
      <c r="G299" s="63">
        <f t="shared" si="40"/>
        <v>16876400</v>
      </c>
      <c r="H299" s="63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3">
        <f t="shared" si="40"/>
        <v>15692610</v>
      </c>
      <c r="G300" s="63">
        <f t="shared" si="40"/>
        <v>16876400</v>
      </c>
      <c r="H300" s="63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3">
        <v>15692610</v>
      </c>
      <c r="G301" s="63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3">
        <f aca="true" t="shared" si="41" ref="F302:H304">F303</f>
        <v>164500</v>
      </c>
      <c r="G302" s="63">
        <f t="shared" si="41"/>
        <v>112700</v>
      </c>
      <c r="H302" s="63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3">
        <f t="shared" si="41"/>
        <v>164500</v>
      </c>
      <c r="G303" s="63">
        <f t="shared" si="41"/>
        <v>112700</v>
      </c>
      <c r="H303" s="63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3">
        <f t="shared" si="41"/>
        <v>164500</v>
      </c>
      <c r="G304" s="63">
        <f t="shared" si="41"/>
        <v>112700</v>
      </c>
      <c r="H304" s="63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3">
        <v>164500</v>
      </c>
      <c r="G305" s="63">
        <v>112700</v>
      </c>
      <c r="H305" s="62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3">
        <f>F307</f>
        <v>200000</v>
      </c>
      <c r="G306" s="63">
        <f>G307</f>
        <v>300000</v>
      </c>
      <c r="H306" s="63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3">
        <f>F310</f>
        <v>200000</v>
      </c>
      <c r="G307" s="63">
        <f>G310</f>
        <v>300000</v>
      </c>
      <c r="H307" s="63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3"/>
      <c r="G308" s="63"/>
      <c r="H308" s="62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3"/>
      <c r="G309" s="63"/>
      <c r="H309" s="62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3">
        <f>F311</f>
        <v>200000</v>
      </c>
      <c r="G310" s="63">
        <f>G311</f>
        <v>300000</v>
      </c>
      <c r="H310" s="63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3">
        <v>200000</v>
      </c>
      <c r="G311" s="63">
        <v>300000</v>
      </c>
      <c r="H311" s="62">
        <v>400000</v>
      </c>
    </row>
    <row r="312" spans="1:8" ht="12.75">
      <c r="A312" s="31"/>
      <c r="B312" s="54">
        <v>1000</v>
      </c>
      <c r="C312" s="54"/>
      <c r="D312" s="54"/>
      <c r="E312" s="55" t="s">
        <v>314</v>
      </c>
      <c r="F312" s="99">
        <f>F313+F317+F325</f>
        <v>1164765</v>
      </c>
      <c r="G312" s="99">
        <f>G313+G317+G325</f>
        <v>1270560</v>
      </c>
      <c r="H312" s="99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3">
        <f aca="true" t="shared" si="42" ref="F313:H315">F314</f>
        <v>160500</v>
      </c>
      <c r="G313" s="63">
        <f t="shared" si="42"/>
        <v>183350</v>
      </c>
      <c r="H313" s="63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3">
        <f t="shared" si="42"/>
        <v>160500</v>
      </c>
      <c r="G314" s="63">
        <f t="shared" si="42"/>
        <v>183350</v>
      </c>
      <c r="H314" s="63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3">
        <f t="shared" si="42"/>
        <v>160500</v>
      </c>
      <c r="G315" s="63">
        <f t="shared" si="42"/>
        <v>183350</v>
      </c>
      <c r="H315" s="63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3">
        <v>160500</v>
      </c>
      <c r="G316" s="63">
        <v>183350</v>
      </c>
      <c r="H316" s="62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3">
        <f>F318</f>
        <v>964560</v>
      </c>
      <c r="G317" s="63">
        <f>G318</f>
        <v>1042740</v>
      </c>
      <c r="H317" s="63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3">
        <f>F319+F321+F323</f>
        <v>964560</v>
      </c>
      <c r="G318" s="63">
        <f>G319+G321+G323</f>
        <v>1042740</v>
      </c>
      <c r="H318" s="63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3">
        <f>F320</f>
        <v>229240</v>
      </c>
      <c r="G319" s="63">
        <f>G320</f>
        <v>247800</v>
      </c>
      <c r="H319" s="63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3">
        <v>229240</v>
      </c>
      <c r="G320" s="63">
        <v>247800</v>
      </c>
      <c r="H320" s="62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3">
        <f>F322</f>
        <v>77490</v>
      </c>
      <c r="G321" s="63">
        <f>G322</f>
        <v>83760</v>
      </c>
      <c r="H321" s="63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3">
        <v>77490</v>
      </c>
      <c r="G322" s="63">
        <v>83760</v>
      </c>
      <c r="H322" s="62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3">
        <f>F324</f>
        <v>657830</v>
      </c>
      <c r="G323" s="63">
        <f>G324</f>
        <v>711180</v>
      </c>
      <c r="H323" s="63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3">
        <v>657830</v>
      </c>
      <c r="G324" s="63">
        <v>711180</v>
      </c>
      <c r="H324" s="98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3">
        <f aca="true" t="shared" si="43" ref="F325:H326">F326</f>
        <v>39705</v>
      </c>
      <c r="G325" s="63">
        <f t="shared" si="43"/>
        <v>44470</v>
      </c>
      <c r="H325" s="63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3">
        <f t="shared" si="43"/>
        <v>39705</v>
      </c>
      <c r="G326" s="63">
        <f t="shared" si="43"/>
        <v>44470</v>
      </c>
      <c r="H326" s="63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3">
        <f>F328+F330</f>
        <v>39705</v>
      </c>
      <c r="G327" s="63">
        <f>G328+G330</f>
        <v>44470</v>
      </c>
      <c r="H327" s="63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3">
        <f>F329</f>
        <v>26470</v>
      </c>
      <c r="G328" s="63">
        <f>G329</f>
        <v>29646</v>
      </c>
      <c r="H328" s="63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3">
        <v>26470</v>
      </c>
      <c r="G329" s="63">
        <v>29646</v>
      </c>
      <c r="H329" s="62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3">
        <f>F331</f>
        <v>13235</v>
      </c>
      <c r="G330" s="63">
        <f>G331</f>
        <v>14824</v>
      </c>
      <c r="H330" s="63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3">
        <v>13235</v>
      </c>
      <c r="G331" s="63">
        <v>14824</v>
      </c>
      <c r="H331" s="62">
        <v>16618</v>
      </c>
    </row>
    <row r="332" spans="1:8" s="69" customFormat="1" ht="25.5">
      <c r="A332" s="65">
        <v>700</v>
      </c>
      <c r="B332" s="66"/>
      <c r="C332" s="66"/>
      <c r="D332" s="66"/>
      <c r="E332" s="66" t="s">
        <v>131</v>
      </c>
      <c r="F332" s="68">
        <f>F333+F359</f>
        <v>13089923</v>
      </c>
      <c r="G332" s="68">
        <f>G333+G359</f>
        <v>13665595</v>
      </c>
      <c r="H332" s="68">
        <f>H333+H359</f>
        <v>14450716</v>
      </c>
    </row>
    <row r="333" spans="1:8" ht="12.75">
      <c r="A333" s="31"/>
      <c r="B333" s="54" t="s">
        <v>70</v>
      </c>
      <c r="C333" s="54"/>
      <c r="D333" s="54"/>
      <c r="E333" s="55" t="s">
        <v>292</v>
      </c>
      <c r="F333" s="74">
        <f>F334+F349+F353</f>
        <v>12608600</v>
      </c>
      <c r="G333" s="74">
        <f>G334+G349+G353</f>
        <v>13135950</v>
      </c>
      <c r="H333" s="74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3">
        <f>F335+F339+F342</f>
        <v>11954500</v>
      </c>
      <c r="G334" s="63">
        <f>G335+G339+G342</f>
        <v>12777600</v>
      </c>
      <c r="H334" s="63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3">
        <f aca="true" t="shared" si="44" ref="F335:H336">F336</f>
        <v>2841480</v>
      </c>
      <c r="G335" s="63">
        <f t="shared" si="44"/>
        <v>4091000</v>
      </c>
      <c r="H335" s="63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3">
        <f t="shared" si="44"/>
        <v>2841480</v>
      </c>
      <c r="G336" s="63">
        <f t="shared" si="44"/>
        <v>4091000</v>
      </c>
      <c r="H336" s="63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3">
        <v>2841480</v>
      </c>
      <c r="G337" s="63">
        <v>4091000</v>
      </c>
      <c r="H337" s="62">
        <v>4466500</v>
      </c>
    </row>
    <row r="338" spans="1:8" ht="38.25">
      <c r="A338" s="31"/>
      <c r="B338" s="34"/>
      <c r="C338" s="34"/>
      <c r="D338" s="34"/>
      <c r="E338" s="91" t="s">
        <v>260</v>
      </c>
      <c r="F338" s="63">
        <v>112000</v>
      </c>
      <c r="G338" s="63">
        <v>117500</v>
      </c>
      <c r="H338" s="62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3">
        <f aca="true" t="shared" si="45" ref="F339:H340">F340</f>
        <v>0</v>
      </c>
      <c r="G339" s="63">
        <f t="shared" si="45"/>
        <v>0</v>
      </c>
      <c r="H339" s="63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3">
        <f t="shared" si="45"/>
        <v>0</v>
      </c>
      <c r="G340" s="63">
        <f t="shared" si="45"/>
        <v>0</v>
      </c>
      <c r="H340" s="63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3"/>
      <c r="G341" s="63"/>
      <c r="H341" s="62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3">
        <f>F343+F346</f>
        <v>9113020</v>
      </c>
      <c r="G342" s="63">
        <f>G343+G346</f>
        <v>8686600</v>
      </c>
      <c r="H342" s="63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3">
        <f aca="true" t="shared" si="46" ref="F343:H344">F344</f>
        <v>0</v>
      </c>
      <c r="G343" s="63">
        <f t="shared" si="46"/>
        <v>0</v>
      </c>
      <c r="H343" s="63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3">
        <f t="shared" si="46"/>
        <v>0</v>
      </c>
      <c r="G344" s="63">
        <f t="shared" si="46"/>
        <v>0</v>
      </c>
      <c r="H344" s="63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3"/>
      <c r="G345" s="63"/>
      <c r="H345" s="62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3">
        <f aca="true" t="shared" si="47" ref="F346:H347">F347</f>
        <v>9113020</v>
      </c>
      <c r="G346" s="63">
        <f t="shared" si="47"/>
        <v>8686600</v>
      </c>
      <c r="H346" s="63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3">
        <f t="shared" si="47"/>
        <v>9113020</v>
      </c>
      <c r="G347" s="63">
        <f t="shared" si="47"/>
        <v>8686600</v>
      </c>
      <c r="H347" s="63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3">
        <v>9113020</v>
      </c>
      <c r="G348" s="63">
        <v>8686600</v>
      </c>
      <c r="H348" s="62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3">
        <f aca="true" t="shared" si="48" ref="F349:H351">F350</f>
        <v>54100</v>
      </c>
      <c r="G349" s="63">
        <f t="shared" si="48"/>
        <v>58350</v>
      </c>
      <c r="H349" s="63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3">
        <f t="shared" si="48"/>
        <v>54100</v>
      </c>
      <c r="G350" s="63">
        <f t="shared" si="48"/>
        <v>58350</v>
      </c>
      <c r="H350" s="63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3">
        <f t="shared" si="48"/>
        <v>54100</v>
      </c>
      <c r="G351" s="63">
        <f t="shared" si="48"/>
        <v>58350</v>
      </c>
      <c r="H351" s="63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3">
        <v>54100</v>
      </c>
      <c r="G352" s="63">
        <v>58350</v>
      </c>
      <c r="H352" s="62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3">
        <f>F354</f>
        <v>600000</v>
      </c>
      <c r="G353" s="63">
        <f>G354</f>
        <v>300000</v>
      </c>
      <c r="H353" s="63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3">
        <f>F357</f>
        <v>600000</v>
      </c>
      <c r="G354" s="63">
        <f>G357</f>
        <v>300000</v>
      </c>
      <c r="H354" s="63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3"/>
      <c r="G355" s="63"/>
      <c r="H355" s="62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3"/>
      <c r="G356" s="63"/>
      <c r="H356" s="62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3">
        <f>F358</f>
        <v>600000</v>
      </c>
      <c r="G357" s="63">
        <f>G358</f>
        <v>300000</v>
      </c>
      <c r="H357" s="63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3">
        <v>600000</v>
      </c>
      <c r="G358" s="63">
        <v>300000</v>
      </c>
      <c r="H358" s="62">
        <v>400000</v>
      </c>
    </row>
    <row r="359" spans="1:8" ht="12.75">
      <c r="A359" s="31"/>
      <c r="B359" s="54">
        <v>1000</v>
      </c>
      <c r="C359" s="54"/>
      <c r="D359" s="54"/>
      <c r="E359" s="55" t="s">
        <v>314</v>
      </c>
      <c r="F359" s="99">
        <f>F360+F364+F372</f>
        <v>481323</v>
      </c>
      <c r="G359" s="99">
        <f>G360+G364+G372</f>
        <v>529645</v>
      </c>
      <c r="H359" s="99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3">
        <f aca="true" t="shared" si="49" ref="F360:H362">F361</f>
        <v>139600</v>
      </c>
      <c r="G360" s="63">
        <f t="shared" si="49"/>
        <v>159460</v>
      </c>
      <c r="H360" s="63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3">
        <f t="shared" si="49"/>
        <v>139600</v>
      </c>
      <c r="G361" s="63">
        <f t="shared" si="49"/>
        <v>159460</v>
      </c>
      <c r="H361" s="63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3">
        <f t="shared" si="49"/>
        <v>139600</v>
      </c>
      <c r="G362" s="63">
        <f t="shared" si="49"/>
        <v>159460</v>
      </c>
      <c r="H362" s="63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3">
        <v>139600</v>
      </c>
      <c r="G363" s="63">
        <v>159460</v>
      </c>
      <c r="H363" s="62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3">
        <f>F365</f>
        <v>321870</v>
      </c>
      <c r="G364" s="63">
        <f>G365</f>
        <v>347950</v>
      </c>
      <c r="H364" s="63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3">
        <f>F366+F368+F370</f>
        <v>321870</v>
      </c>
      <c r="G365" s="63">
        <f>G366+G368+G370</f>
        <v>347950</v>
      </c>
      <c r="H365" s="63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3">
        <f>F367</f>
        <v>109770</v>
      </c>
      <c r="G366" s="63">
        <f>G367</f>
        <v>118650</v>
      </c>
      <c r="H366" s="63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3">
        <v>109770</v>
      </c>
      <c r="G367" s="63">
        <v>118650</v>
      </c>
      <c r="H367" s="62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3">
        <f>F369</f>
        <v>34450</v>
      </c>
      <c r="G368" s="63">
        <f>G369</f>
        <v>37240</v>
      </c>
      <c r="H368" s="63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3">
        <v>34450</v>
      </c>
      <c r="G369" s="63">
        <v>37240</v>
      </c>
      <c r="H369" s="62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3">
        <f>F371</f>
        <v>177650</v>
      </c>
      <c r="G370" s="63">
        <f>G371</f>
        <v>192060</v>
      </c>
      <c r="H370" s="63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3">
        <v>177650</v>
      </c>
      <c r="G371" s="63">
        <v>192060</v>
      </c>
      <c r="H371" s="62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3">
        <f aca="true" t="shared" si="50" ref="F372:H373">F373</f>
        <v>19853</v>
      </c>
      <c r="G372" s="63">
        <f t="shared" si="50"/>
        <v>22235</v>
      </c>
      <c r="H372" s="63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3">
        <f t="shared" si="50"/>
        <v>19853</v>
      </c>
      <c r="G373" s="63">
        <f t="shared" si="50"/>
        <v>22235</v>
      </c>
      <c r="H373" s="63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3">
        <f>F375+F377</f>
        <v>19853</v>
      </c>
      <c r="G374" s="63">
        <f>G375+G377</f>
        <v>22235</v>
      </c>
      <c r="H374" s="63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3">
        <f>F376</f>
        <v>13235</v>
      </c>
      <c r="G375" s="63">
        <f>G376</f>
        <v>14823</v>
      </c>
      <c r="H375" s="63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3">
        <v>13235</v>
      </c>
      <c r="G376" s="63">
        <v>14823</v>
      </c>
      <c r="H376" s="62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3">
        <f>F378</f>
        <v>6618</v>
      </c>
      <c r="G377" s="63">
        <f>G378</f>
        <v>7412</v>
      </c>
      <c r="H377" s="63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3">
        <v>6618</v>
      </c>
      <c r="G378" s="63">
        <v>7412</v>
      </c>
      <c r="H378" s="62">
        <v>8309</v>
      </c>
    </row>
    <row r="379" spans="1:8" s="69" customFormat="1" ht="25.5">
      <c r="A379" s="65">
        <v>700</v>
      </c>
      <c r="B379" s="66"/>
      <c r="C379" s="66"/>
      <c r="D379" s="66"/>
      <c r="E379" s="66" t="s">
        <v>132</v>
      </c>
      <c r="F379" s="68">
        <f>F380+F406</f>
        <v>18454215</v>
      </c>
      <c r="G379" s="68">
        <f>G380+G406</f>
        <v>19304170</v>
      </c>
      <c r="H379" s="68">
        <f>H380+H406</f>
        <v>20605223</v>
      </c>
    </row>
    <row r="380" spans="1:8" ht="12.75">
      <c r="A380" s="31"/>
      <c r="B380" s="54" t="s">
        <v>70</v>
      </c>
      <c r="C380" s="54"/>
      <c r="D380" s="54"/>
      <c r="E380" s="55" t="s">
        <v>292</v>
      </c>
      <c r="F380" s="74">
        <f>F381+F396+F400</f>
        <v>17505100</v>
      </c>
      <c r="G380" s="74">
        <f>G381+G396+G400</f>
        <v>18264450</v>
      </c>
      <c r="H380" s="74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3">
        <f>F382+F386+F389</f>
        <v>16980900</v>
      </c>
      <c r="G381" s="63">
        <f>G382+G386+G389</f>
        <v>18152200</v>
      </c>
      <c r="H381" s="63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3">
        <f aca="true" t="shared" si="51" ref="F382:H383">F383</f>
        <v>3978600</v>
      </c>
      <c r="G382" s="63">
        <f t="shared" si="51"/>
        <v>4248900</v>
      </c>
      <c r="H382" s="63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3">
        <f t="shared" si="51"/>
        <v>3978600</v>
      </c>
      <c r="G383" s="63">
        <f t="shared" si="51"/>
        <v>4248900</v>
      </c>
      <c r="H383" s="63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3">
        <v>3978600</v>
      </c>
      <c r="G384" s="63">
        <v>4248900</v>
      </c>
      <c r="H384" s="62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3">
        <v>330360</v>
      </c>
      <c r="G385" s="63">
        <v>340921</v>
      </c>
      <c r="H385" s="62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3">
        <f aca="true" t="shared" si="52" ref="F386:H387">F387</f>
        <v>0</v>
      </c>
      <c r="G386" s="63">
        <f t="shared" si="52"/>
        <v>0</v>
      </c>
      <c r="H386" s="63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3">
        <f t="shared" si="52"/>
        <v>0</v>
      </c>
      <c r="G387" s="63">
        <f t="shared" si="52"/>
        <v>0</v>
      </c>
      <c r="H387" s="63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3"/>
      <c r="G388" s="63"/>
      <c r="H388" s="62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3">
        <f>F390+F393</f>
        <v>13002300</v>
      </c>
      <c r="G389" s="63">
        <f>G390+G393</f>
        <v>13903300</v>
      </c>
      <c r="H389" s="63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3">
        <f aca="true" t="shared" si="53" ref="F390:H391">F391</f>
        <v>0</v>
      </c>
      <c r="G390" s="63">
        <f t="shared" si="53"/>
        <v>0</v>
      </c>
      <c r="H390" s="63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3">
        <f t="shared" si="53"/>
        <v>0</v>
      </c>
      <c r="G391" s="63">
        <f t="shared" si="53"/>
        <v>0</v>
      </c>
      <c r="H391" s="63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3"/>
      <c r="G392" s="63"/>
      <c r="H392" s="62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3">
        <f aca="true" t="shared" si="54" ref="F393:H394">F394</f>
        <v>13002300</v>
      </c>
      <c r="G393" s="63">
        <f t="shared" si="54"/>
        <v>13903300</v>
      </c>
      <c r="H393" s="63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3">
        <f t="shared" si="54"/>
        <v>13002300</v>
      </c>
      <c r="G394" s="63">
        <f t="shared" si="54"/>
        <v>13903300</v>
      </c>
      <c r="H394" s="63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3">
        <v>13002300</v>
      </c>
      <c r="G395" s="63">
        <v>13903300</v>
      </c>
      <c r="H395" s="62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3">
        <f aca="true" t="shared" si="55" ref="F396:H398">F397</f>
        <v>224200</v>
      </c>
      <c r="G396" s="63">
        <f t="shared" si="55"/>
        <v>112250</v>
      </c>
      <c r="H396" s="63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3">
        <f t="shared" si="55"/>
        <v>224200</v>
      </c>
      <c r="G397" s="63">
        <f t="shared" si="55"/>
        <v>112250</v>
      </c>
      <c r="H397" s="63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3">
        <f t="shared" si="55"/>
        <v>224200</v>
      </c>
      <c r="G398" s="63">
        <f t="shared" si="55"/>
        <v>112250</v>
      </c>
      <c r="H398" s="63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3">
        <v>224200</v>
      </c>
      <c r="G399" s="63">
        <v>112250</v>
      </c>
      <c r="H399" s="62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3">
        <f>F401</f>
        <v>300000</v>
      </c>
      <c r="G400" s="63">
        <f>G401</f>
        <v>0</v>
      </c>
      <c r="H400" s="63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3">
        <f>F404</f>
        <v>300000</v>
      </c>
      <c r="G401" s="63">
        <f>G404</f>
        <v>0</v>
      </c>
      <c r="H401" s="63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3"/>
      <c r="G402" s="63"/>
      <c r="H402" s="62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3"/>
      <c r="G403" s="63"/>
      <c r="H403" s="62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3">
        <f>F405</f>
        <v>300000</v>
      </c>
      <c r="G404" s="63">
        <f>G405</f>
        <v>0</v>
      </c>
      <c r="H404" s="63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3">
        <v>300000</v>
      </c>
      <c r="G405" s="63"/>
      <c r="H405" s="62">
        <v>400000</v>
      </c>
    </row>
    <row r="406" spans="1:8" ht="12.75">
      <c r="A406" s="31"/>
      <c r="B406" s="54">
        <v>1000</v>
      </c>
      <c r="C406" s="54"/>
      <c r="D406" s="54"/>
      <c r="E406" s="55" t="s">
        <v>314</v>
      </c>
      <c r="F406" s="99">
        <f>F407+F411+F419</f>
        <v>949115</v>
      </c>
      <c r="G406" s="99">
        <f>G407+G411+G419</f>
        <v>1039720</v>
      </c>
      <c r="H406" s="99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3">
        <f aca="true" t="shared" si="56" ref="F407:H409">F408</f>
        <v>197400</v>
      </c>
      <c r="G407" s="63">
        <f t="shared" si="56"/>
        <v>225500</v>
      </c>
      <c r="H407" s="63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3">
        <f t="shared" si="56"/>
        <v>197400</v>
      </c>
      <c r="G408" s="63">
        <f t="shared" si="56"/>
        <v>225500</v>
      </c>
      <c r="H408" s="63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3">
        <f t="shared" si="56"/>
        <v>197400</v>
      </c>
      <c r="G409" s="63">
        <f t="shared" si="56"/>
        <v>225500</v>
      </c>
      <c r="H409" s="63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3">
        <v>197400</v>
      </c>
      <c r="G410" s="63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3">
        <f>F412</f>
        <v>712010</v>
      </c>
      <c r="G411" s="63">
        <f>G412</f>
        <v>769750</v>
      </c>
      <c r="H411" s="63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3">
        <f>F413+F415+F417</f>
        <v>712010</v>
      </c>
      <c r="G412" s="63">
        <f>G413+G415+G417</f>
        <v>769750</v>
      </c>
      <c r="H412" s="63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3">
        <f>F414</f>
        <v>226700</v>
      </c>
      <c r="G413" s="63">
        <f>G414</f>
        <v>245060</v>
      </c>
      <c r="H413" s="63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3">
        <v>226700</v>
      </c>
      <c r="G414" s="63">
        <v>245060</v>
      </c>
      <c r="H414" s="62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3">
        <f>F416</f>
        <v>79320</v>
      </c>
      <c r="G415" s="63">
        <f>G416</f>
        <v>85740</v>
      </c>
      <c r="H415" s="63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3">
        <v>79320</v>
      </c>
      <c r="G416" s="63">
        <v>85740</v>
      </c>
      <c r="H416" s="62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3">
        <f>F418</f>
        <v>405990</v>
      </c>
      <c r="G417" s="63">
        <f>G418</f>
        <v>438950</v>
      </c>
      <c r="H417" s="63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3">
        <v>405990</v>
      </c>
      <c r="G418" s="63">
        <v>438950</v>
      </c>
      <c r="H418" s="62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3">
        <f aca="true" t="shared" si="57" ref="F419:H420">F420</f>
        <v>39705</v>
      </c>
      <c r="G419" s="63">
        <f t="shared" si="57"/>
        <v>44470</v>
      </c>
      <c r="H419" s="63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3">
        <f t="shared" si="57"/>
        <v>39705</v>
      </c>
      <c r="G420" s="63">
        <f t="shared" si="57"/>
        <v>44470</v>
      </c>
      <c r="H420" s="63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3">
        <f>F422+F424</f>
        <v>39705</v>
      </c>
      <c r="G421" s="63">
        <f>G422+G424</f>
        <v>44470</v>
      </c>
      <c r="H421" s="63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3">
        <f>F423</f>
        <v>26470</v>
      </c>
      <c r="G422" s="63">
        <f>G423</f>
        <v>29646</v>
      </c>
      <c r="H422" s="63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3">
        <v>26470</v>
      </c>
      <c r="G423" s="63">
        <v>29646</v>
      </c>
      <c r="H423" s="62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3">
        <f>F425</f>
        <v>13235</v>
      </c>
      <c r="G424" s="63">
        <f>G425</f>
        <v>14824</v>
      </c>
      <c r="H424" s="63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3">
        <v>13235</v>
      </c>
      <c r="G425" s="63">
        <v>14824</v>
      </c>
      <c r="H425" s="62">
        <v>16618</v>
      </c>
    </row>
    <row r="426" spans="1:8" s="69" customFormat="1" ht="25.5">
      <c r="A426" s="65">
        <v>700</v>
      </c>
      <c r="B426" s="66"/>
      <c r="C426" s="66"/>
      <c r="D426" s="66"/>
      <c r="E426" s="66" t="s">
        <v>133</v>
      </c>
      <c r="F426" s="68">
        <f>F427+F452</f>
        <v>14287863</v>
      </c>
      <c r="G426" s="68">
        <f>G427+G452</f>
        <v>15291046</v>
      </c>
      <c r="H426" s="68">
        <f>H427+H452</f>
        <v>15855296</v>
      </c>
    </row>
    <row r="427" spans="1:8" ht="12.75">
      <c r="A427" s="31"/>
      <c r="B427" s="54" t="s">
        <v>70</v>
      </c>
      <c r="C427" s="54"/>
      <c r="D427" s="54"/>
      <c r="E427" s="55" t="s">
        <v>292</v>
      </c>
      <c r="F427" s="74">
        <f>F428+F443</f>
        <v>13788900</v>
      </c>
      <c r="G427" s="74">
        <f>G428+G443</f>
        <v>14744100</v>
      </c>
      <c r="H427" s="74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3">
        <f>F429+F433+F436</f>
        <v>13747000</v>
      </c>
      <c r="G428" s="63">
        <f>G429+G433+G436</f>
        <v>14698900</v>
      </c>
      <c r="H428" s="63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3">
        <f aca="true" t="shared" si="58" ref="F429:H430">F430</f>
        <v>3079100</v>
      </c>
      <c r="G429" s="63">
        <f t="shared" si="58"/>
        <v>1198000</v>
      </c>
      <c r="H429" s="63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3">
        <f t="shared" si="58"/>
        <v>3079100</v>
      </c>
      <c r="G430" s="63">
        <f t="shared" si="58"/>
        <v>1198000</v>
      </c>
      <c r="H430" s="63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3">
        <v>3079100</v>
      </c>
      <c r="G431" s="63">
        <v>1198000</v>
      </c>
      <c r="H431" s="62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3">
        <v>16400</v>
      </c>
      <c r="G432" s="63">
        <v>211000</v>
      </c>
      <c r="H432" s="62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3">
        <f aca="true" t="shared" si="59" ref="F433:H434">F434</f>
        <v>0</v>
      </c>
      <c r="G433" s="63">
        <f t="shared" si="59"/>
        <v>0</v>
      </c>
      <c r="H433" s="63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3">
        <f t="shared" si="59"/>
        <v>0</v>
      </c>
      <c r="G434" s="63">
        <f t="shared" si="59"/>
        <v>0</v>
      </c>
      <c r="H434" s="63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3"/>
      <c r="G435" s="63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3">
        <f>F437+F440</f>
        <v>10667900</v>
      </c>
      <c r="G436" s="63">
        <f>G437+G440</f>
        <v>13500900</v>
      </c>
      <c r="H436" s="63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3">
        <f aca="true" t="shared" si="60" ref="F437:H438">F438</f>
        <v>0</v>
      </c>
      <c r="G437" s="63">
        <f t="shared" si="60"/>
        <v>0</v>
      </c>
      <c r="H437" s="63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3">
        <f t="shared" si="60"/>
        <v>0</v>
      </c>
      <c r="G438" s="63">
        <f t="shared" si="60"/>
        <v>0</v>
      </c>
      <c r="H438" s="63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3"/>
      <c r="G439" s="63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3">
        <f aca="true" t="shared" si="61" ref="F440:H441">F441</f>
        <v>10667900</v>
      </c>
      <c r="G440" s="63">
        <f t="shared" si="61"/>
        <v>13500900</v>
      </c>
      <c r="H440" s="63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3">
        <f t="shared" si="61"/>
        <v>10667900</v>
      </c>
      <c r="G441" s="63">
        <f t="shared" si="61"/>
        <v>13500900</v>
      </c>
      <c r="H441" s="63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3">
        <v>10667900</v>
      </c>
      <c r="G442" s="63">
        <v>13500900</v>
      </c>
      <c r="H442" s="62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3">
        <f>F444</f>
        <v>41900</v>
      </c>
      <c r="G443" s="63">
        <f aca="true" t="shared" si="62" ref="G443:H445">G444</f>
        <v>45200</v>
      </c>
      <c r="H443" s="63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3">
        <f>F445</f>
        <v>41900</v>
      </c>
      <c r="G444" s="63">
        <f t="shared" si="62"/>
        <v>45200</v>
      </c>
      <c r="H444" s="63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3">
        <f>F446</f>
        <v>41900</v>
      </c>
      <c r="G445" s="63">
        <f t="shared" si="62"/>
        <v>45200</v>
      </c>
      <c r="H445" s="63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3">
        <v>41900</v>
      </c>
      <c r="G446" s="63">
        <v>45200</v>
      </c>
      <c r="H446" s="62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3"/>
      <c r="G447" s="63"/>
      <c r="H447" s="62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3"/>
      <c r="G448" s="63"/>
      <c r="H448" s="62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3"/>
      <c r="G449" s="63"/>
      <c r="H449" s="62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3"/>
      <c r="G450" s="63"/>
      <c r="H450" s="62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3"/>
      <c r="G451" s="63"/>
      <c r="H451" s="62"/>
    </row>
    <row r="452" spans="1:8" ht="12.75">
      <c r="A452" s="31"/>
      <c r="B452" s="54">
        <v>1000</v>
      </c>
      <c r="C452" s="54"/>
      <c r="D452" s="54"/>
      <c r="E452" s="55" t="s">
        <v>314</v>
      </c>
      <c r="F452" s="99">
        <f>F453+F457+F465</f>
        <v>498963</v>
      </c>
      <c r="G452" s="99">
        <f>G453+G457+G465</f>
        <v>546946</v>
      </c>
      <c r="H452" s="99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3">
        <f aca="true" t="shared" si="63" ref="F453:H455">F454</f>
        <v>111200</v>
      </c>
      <c r="G453" s="63">
        <f t="shared" si="63"/>
        <v>127000</v>
      </c>
      <c r="H453" s="63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3">
        <f t="shared" si="63"/>
        <v>111200</v>
      </c>
      <c r="G454" s="63">
        <f t="shared" si="63"/>
        <v>127000</v>
      </c>
      <c r="H454" s="63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3">
        <f t="shared" si="63"/>
        <v>111200</v>
      </c>
      <c r="G455" s="63">
        <f t="shared" si="63"/>
        <v>127000</v>
      </c>
      <c r="H455" s="63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3">
        <v>111200</v>
      </c>
      <c r="G456" s="63">
        <v>127000</v>
      </c>
      <c r="H456" s="62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3">
        <f>F458</f>
        <v>367910</v>
      </c>
      <c r="G457" s="63">
        <f>G458</f>
        <v>397710</v>
      </c>
      <c r="H457" s="63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3">
        <f>F459+F461+F463</f>
        <v>367910</v>
      </c>
      <c r="G458" s="63">
        <f>G459+G461+G463</f>
        <v>397710</v>
      </c>
      <c r="H458" s="63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3">
        <f>F460</f>
        <v>145590</v>
      </c>
      <c r="G459" s="63">
        <f>G460</f>
        <v>157370</v>
      </c>
      <c r="H459" s="63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3">
        <v>145590</v>
      </c>
      <c r="G460" s="63">
        <v>157370</v>
      </c>
      <c r="H460" s="62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3">
        <f>F462</f>
        <v>47050</v>
      </c>
      <c r="G461" s="63">
        <f>G462</f>
        <v>50860</v>
      </c>
      <c r="H461" s="63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3">
        <v>47050</v>
      </c>
      <c r="G462" s="63">
        <v>50860</v>
      </c>
      <c r="H462" s="62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3">
        <f>F464</f>
        <v>175270</v>
      </c>
      <c r="G463" s="63">
        <f>G464</f>
        <v>189480</v>
      </c>
      <c r="H463" s="63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3">
        <v>175270</v>
      </c>
      <c r="G464" s="63">
        <v>189480</v>
      </c>
      <c r="H464" s="62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3">
        <f aca="true" t="shared" si="64" ref="F465:H466">F466</f>
        <v>19853</v>
      </c>
      <c r="G465" s="63">
        <f t="shared" si="64"/>
        <v>22236</v>
      </c>
      <c r="H465" s="63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3">
        <f t="shared" si="64"/>
        <v>19853</v>
      </c>
      <c r="G466" s="63">
        <f t="shared" si="64"/>
        <v>22236</v>
      </c>
      <c r="H466" s="63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3">
        <f>F468+F470</f>
        <v>19853</v>
      </c>
      <c r="G467" s="63">
        <f>G468+G470</f>
        <v>22236</v>
      </c>
      <c r="H467" s="63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3">
        <f>F469</f>
        <v>13235</v>
      </c>
      <c r="G468" s="63">
        <f>G469</f>
        <v>14824</v>
      </c>
      <c r="H468" s="63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3">
        <v>13235</v>
      </c>
      <c r="G469" s="63">
        <v>14824</v>
      </c>
      <c r="H469" s="62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3">
        <f>F471</f>
        <v>6618</v>
      </c>
      <c r="G470" s="63">
        <f>G471</f>
        <v>7412</v>
      </c>
      <c r="H470" s="63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3">
        <v>6618</v>
      </c>
      <c r="G471" s="63">
        <v>7412</v>
      </c>
      <c r="H471" s="62">
        <v>8309</v>
      </c>
    </row>
    <row r="472" spans="1:8" s="69" customFormat="1" ht="25.5">
      <c r="A472" s="65">
        <v>700</v>
      </c>
      <c r="B472" s="66"/>
      <c r="C472" s="66"/>
      <c r="D472" s="66"/>
      <c r="E472" s="66" t="s">
        <v>134</v>
      </c>
      <c r="F472" s="68">
        <f>F473+F499</f>
        <v>7910233</v>
      </c>
      <c r="G472" s="68">
        <f>G473+G499</f>
        <v>8465106</v>
      </c>
      <c r="H472" s="68">
        <f>H473+H499</f>
        <v>8767513</v>
      </c>
    </row>
    <row r="473" spans="1:8" ht="12.75">
      <c r="A473" s="31"/>
      <c r="B473" s="54" t="s">
        <v>70</v>
      </c>
      <c r="C473" s="54"/>
      <c r="D473" s="54"/>
      <c r="E473" s="55" t="s">
        <v>292</v>
      </c>
      <c r="F473" s="74">
        <f>F474+F489+F493</f>
        <v>7438900</v>
      </c>
      <c r="G473" s="74">
        <f>G474+G489+G493</f>
        <v>7954800</v>
      </c>
      <c r="H473" s="74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3">
        <f>F475+F479+F482</f>
        <v>7438900</v>
      </c>
      <c r="G474" s="63">
        <f>G475+G479+G482</f>
        <v>7954800</v>
      </c>
      <c r="H474" s="63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3">
        <f aca="true" t="shared" si="65" ref="F475:H476">F476</f>
        <v>0</v>
      </c>
      <c r="G475" s="63">
        <f t="shared" si="65"/>
        <v>0</v>
      </c>
      <c r="H475" s="63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3">
        <f t="shared" si="65"/>
        <v>0</v>
      </c>
      <c r="G476" s="63">
        <f t="shared" si="65"/>
        <v>0</v>
      </c>
      <c r="H476" s="63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3"/>
      <c r="G477" s="63"/>
      <c r="H477" s="62"/>
    </row>
    <row r="478" spans="1:8" ht="38.25">
      <c r="A478" s="31"/>
      <c r="B478" s="34"/>
      <c r="C478" s="34"/>
      <c r="D478" s="30"/>
      <c r="E478" s="35" t="s">
        <v>260</v>
      </c>
      <c r="F478" s="63"/>
      <c r="G478" s="63"/>
      <c r="H478" s="62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3">
        <f aca="true" t="shared" si="66" ref="F479:H480">F480</f>
        <v>0</v>
      </c>
      <c r="G479" s="63">
        <f t="shared" si="66"/>
        <v>0</v>
      </c>
      <c r="H479" s="63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3">
        <f t="shared" si="66"/>
        <v>0</v>
      </c>
      <c r="G480" s="63">
        <f t="shared" si="66"/>
        <v>0</v>
      </c>
      <c r="H480" s="63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3"/>
      <c r="G481" s="63"/>
      <c r="H481" s="62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3">
        <f>F483+F486</f>
        <v>7438900</v>
      </c>
      <c r="G482" s="63">
        <f>G483+G486</f>
        <v>7954800</v>
      </c>
      <c r="H482" s="63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3">
        <f aca="true" t="shared" si="67" ref="F483:H484">F484</f>
        <v>0</v>
      </c>
      <c r="G483" s="63">
        <f t="shared" si="67"/>
        <v>0</v>
      </c>
      <c r="H483" s="63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3">
        <f t="shared" si="67"/>
        <v>0</v>
      </c>
      <c r="G484" s="63">
        <f t="shared" si="67"/>
        <v>0</v>
      </c>
      <c r="H484" s="63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3"/>
      <c r="G485" s="63"/>
      <c r="H485" s="62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3">
        <f aca="true" t="shared" si="68" ref="F486:H487">F487</f>
        <v>7438900</v>
      </c>
      <c r="G486" s="63">
        <f t="shared" si="68"/>
        <v>7954800</v>
      </c>
      <c r="H486" s="63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3">
        <f t="shared" si="68"/>
        <v>7438900</v>
      </c>
      <c r="G487" s="63">
        <f t="shared" si="68"/>
        <v>7954800</v>
      </c>
      <c r="H487" s="63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3">
        <v>7438900</v>
      </c>
      <c r="G488" s="63">
        <v>7954800</v>
      </c>
      <c r="H488" s="62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3">
        <f>F490</f>
        <v>0</v>
      </c>
      <c r="G489" s="63">
        <f aca="true" t="shared" si="69" ref="G489:H491">G490</f>
        <v>0</v>
      </c>
      <c r="H489" s="63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3">
        <f>F491</f>
        <v>0</v>
      </c>
      <c r="G490" s="63">
        <f t="shared" si="69"/>
        <v>0</v>
      </c>
      <c r="H490" s="63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3">
        <f>F492</f>
        <v>0</v>
      </c>
      <c r="G491" s="63">
        <f t="shared" si="69"/>
        <v>0</v>
      </c>
      <c r="H491" s="63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3"/>
      <c r="G492" s="63"/>
      <c r="H492" s="62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3">
        <f>F494</f>
        <v>0</v>
      </c>
      <c r="G493" s="63">
        <f>G494</f>
        <v>0</v>
      </c>
      <c r="H493" s="63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3">
        <f>F495+F497</f>
        <v>0</v>
      </c>
      <c r="G494" s="63">
        <f>G495+G497</f>
        <v>0</v>
      </c>
      <c r="H494" s="63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3">
        <f>F496</f>
        <v>0</v>
      </c>
      <c r="G495" s="63">
        <f>G496</f>
        <v>0</v>
      </c>
      <c r="H495" s="63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3"/>
      <c r="G496" s="63"/>
      <c r="H496" s="62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3">
        <f>F498</f>
        <v>0</v>
      </c>
      <c r="G497" s="63">
        <f>G498</f>
        <v>0</v>
      </c>
      <c r="H497" s="63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3"/>
      <c r="G498" s="63"/>
      <c r="H498" s="62"/>
    </row>
    <row r="499" spans="1:8" ht="12.75">
      <c r="A499" s="31"/>
      <c r="B499" s="54">
        <v>1000</v>
      </c>
      <c r="C499" s="54"/>
      <c r="D499" s="54"/>
      <c r="E499" s="55" t="s">
        <v>314</v>
      </c>
      <c r="F499" s="99">
        <f>F500+F504+F512</f>
        <v>471333</v>
      </c>
      <c r="G499" s="99">
        <f>G500+G504+G512</f>
        <v>510306</v>
      </c>
      <c r="H499" s="99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3">
        <f aca="true" t="shared" si="70" ref="F500:H502">F501</f>
        <v>0</v>
      </c>
      <c r="G500" s="63">
        <f t="shared" si="70"/>
        <v>0</v>
      </c>
      <c r="H500" s="63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3">
        <f t="shared" si="70"/>
        <v>0</v>
      </c>
      <c r="G501" s="63">
        <f t="shared" si="70"/>
        <v>0</v>
      </c>
      <c r="H501" s="63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3">
        <f t="shared" si="70"/>
        <v>0</v>
      </c>
      <c r="G502" s="63">
        <f t="shared" si="70"/>
        <v>0</v>
      </c>
      <c r="H502" s="63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3"/>
      <c r="G503" s="63"/>
      <c r="H503" s="62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3">
        <f>F505</f>
        <v>451480</v>
      </c>
      <c r="G504" s="63">
        <f>G505</f>
        <v>488070</v>
      </c>
      <c r="H504" s="63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3">
        <f>F506+F508+F510</f>
        <v>451480</v>
      </c>
      <c r="G505" s="63">
        <f>G506+G508+G510</f>
        <v>488070</v>
      </c>
      <c r="H505" s="63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3">
        <f>F507</f>
        <v>161280</v>
      </c>
      <c r="G506" s="63">
        <f>G507</f>
        <v>174330</v>
      </c>
      <c r="H506" s="63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3">
        <v>161280</v>
      </c>
      <c r="G507" s="63">
        <v>174330</v>
      </c>
      <c r="H507" s="62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3">
        <f>F509</f>
        <v>54200</v>
      </c>
      <c r="G508" s="63">
        <f>G509</f>
        <v>58590</v>
      </c>
      <c r="H508" s="63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3">
        <v>54200</v>
      </c>
      <c r="G509" s="63">
        <v>58590</v>
      </c>
      <c r="H509" s="62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3">
        <f>F511</f>
        <v>236000</v>
      </c>
      <c r="G510" s="63">
        <f>G511</f>
        <v>255150</v>
      </c>
      <c r="H510" s="63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3">
        <v>236000</v>
      </c>
      <c r="G511" s="63">
        <v>255150</v>
      </c>
      <c r="H511" s="62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3">
        <f aca="true" t="shared" si="71" ref="F512:H513">F513</f>
        <v>19853</v>
      </c>
      <c r="G512" s="63">
        <f t="shared" si="71"/>
        <v>22236</v>
      </c>
      <c r="H512" s="63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3">
        <f t="shared" si="71"/>
        <v>19853</v>
      </c>
      <c r="G513" s="63">
        <f t="shared" si="71"/>
        <v>22236</v>
      </c>
      <c r="H513" s="63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3">
        <f>F515+F517</f>
        <v>19853</v>
      </c>
      <c r="G514" s="63">
        <f>G515+G517</f>
        <v>22236</v>
      </c>
      <c r="H514" s="63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3">
        <f>F516</f>
        <v>13235</v>
      </c>
      <c r="G515" s="63">
        <f>G516</f>
        <v>14824</v>
      </c>
      <c r="H515" s="63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3">
        <v>13235</v>
      </c>
      <c r="G516" s="63">
        <v>14824</v>
      </c>
      <c r="H516" s="62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3">
        <f>F518</f>
        <v>6618</v>
      </c>
      <c r="G517" s="63">
        <f>G518</f>
        <v>7412</v>
      </c>
      <c r="H517" s="63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3">
        <v>6618</v>
      </c>
      <c r="G518" s="63">
        <v>7412</v>
      </c>
      <c r="H518" s="62">
        <v>16618</v>
      </c>
    </row>
    <row r="519" spans="1:8" s="69" customFormat="1" ht="25.5">
      <c r="A519" s="65">
        <v>700</v>
      </c>
      <c r="B519" s="66"/>
      <c r="C519" s="66"/>
      <c r="D519" s="66"/>
      <c r="E519" s="66" t="s">
        <v>135</v>
      </c>
      <c r="F519" s="68">
        <f>F520+F546</f>
        <v>7837433</v>
      </c>
      <c r="G519" s="68">
        <f>G520+G546</f>
        <v>8386466</v>
      </c>
      <c r="H519" s="68">
        <f>H520+H546</f>
        <v>8685173</v>
      </c>
    </row>
    <row r="520" spans="1:8" ht="12.75">
      <c r="A520" s="31"/>
      <c r="B520" s="54" t="s">
        <v>70</v>
      </c>
      <c r="C520" s="54"/>
      <c r="D520" s="54"/>
      <c r="E520" s="55" t="s">
        <v>292</v>
      </c>
      <c r="F520" s="74">
        <f>F521+F536+F540</f>
        <v>7420800</v>
      </c>
      <c r="G520" s="74">
        <f>G521+G536+G540</f>
        <v>7935300</v>
      </c>
      <c r="H520" s="74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3">
        <f>F522+F526+F529</f>
        <v>7420800</v>
      </c>
      <c r="G521" s="63">
        <f>G522+G526+G529</f>
        <v>7935300</v>
      </c>
      <c r="H521" s="63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3">
        <f aca="true" t="shared" si="72" ref="F522:H523">F523</f>
        <v>0</v>
      </c>
      <c r="G522" s="63">
        <f t="shared" si="72"/>
        <v>0</v>
      </c>
      <c r="H522" s="63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3">
        <f t="shared" si="72"/>
        <v>0</v>
      </c>
      <c r="G523" s="63">
        <f t="shared" si="72"/>
        <v>0</v>
      </c>
      <c r="H523" s="63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3"/>
      <c r="G524" s="63"/>
      <c r="H524" s="62"/>
    </row>
    <row r="525" spans="1:8" ht="38.25">
      <c r="A525" s="31"/>
      <c r="B525" s="34"/>
      <c r="C525" s="34"/>
      <c r="D525" s="30"/>
      <c r="E525" s="35" t="s">
        <v>260</v>
      </c>
      <c r="F525" s="63"/>
      <c r="G525" s="63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3">
        <f aca="true" t="shared" si="73" ref="F526:H527">F527</f>
        <v>0</v>
      </c>
      <c r="G526" s="63">
        <f t="shared" si="73"/>
        <v>0</v>
      </c>
      <c r="H526" s="63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3">
        <f t="shared" si="73"/>
        <v>0</v>
      </c>
      <c r="G527" s="63">
        <f t="shared" si="73"/>
        <v>0</v>
      </c>
      <c r="H527" s="63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3"/>
      <c r="G528" s="63"/>
      <c r="H528" s="62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3">
        <f>F530+F533</f>
        <v>7420800</v>
      </c>
      <c r="G529" s="63">
        <f>G530+G533</f>
        <v>7935300</v>
      </c>
      <c r="H529" s="63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3">
        <f aca="true" t="shared" si="74" ref="F530:H531">F531</f>
        <v>0</v>
      </c>
      <c r="G530" s="63">
        <f t="shared" si="74"/>
        <v>0</v>
      </c>
      <c r="H530" s="63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3">
        <f t="shared" si="74"/>
        <v>0</v>
      </c>
      <c r="G531" s="63">
        <f t="shared" si="74"/>
        <v>0</v>
      </c>
      <c r="H531" s="63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3"/>
      <c r="G532" s="63"/>
      <c r="H532" s="62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3">
        <f aca="true" t="shared" si="75" ref="F533:H534">F534</f>
        <v>7420800</v>
      </c>
      <c r="G533" s="63">
        <f t="shared" si="75"/>
        <v>7935300</v>
      </c>
      <c r="H533" s="63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3">
        <f t="shared" si="75"/>
        <v>7420800</v>
      </c>
      <c r="G534" s="63">
        <f t="shared" si="75"/>
        <v>7935300</v>
      </c>
      <c r="H534" s="63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3">
        <v>7420800</v>
      </c>
      <c r="G535" s="63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3">
        <f>F537</f>
        <v>0</v>
      </c>
      <c r="G536" s="63">
        <f aca="true" t="shared" si="76" ref="G536:H538">G537</f>
        <v>0</v>
      </c>
      <c r="H536" s="63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3">
        <f>F538</f>
        <v>0</v>
      </c>
      <c r="G537" s="63">
        <f t="shared" si="76"/>
        <v>0</v>
      </c>
      <c r="H537" s="63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3">
        <f>F539</f>
        <v>0</v>
      </c>
      <c r="G538" s="63">
        <f t="shared" si="76"/>
        <v>0</v>
      </c>
      <c r="H538" s="63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3"/>
      <c r="G539" s="63"/>
      <c r="H539" s="62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3">
        <f>F541</f>
        <v>0</v>
      </c>
      <c r="G540" s="63">
        <f>G541</f>
        <v>0</v>
      </c>
      <c r="H540" s="63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3">
        <f>F542+F544</f>
        <v>0</v>
      </c>
      <c r="G541" s="63">
        <f>G542+G544</f>
        <v>0</v>
      </c>
      <c r="H541" s="63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3">
        <f>F543</f>
        <v>0</v>
      </c>
      <c r="G542" s="63">
        <f>G543</f>
        <v>0</v>
      </c>
      <c r="H542" s="63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3"/>
      <c r="G543" s="63"/>
      <c r="H543" s="62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3">
        <f>F545</f>
        <v>0</v>
      </c>
      <c r="G544" s="63">
        <f>G545</f>
        <v>0</v>
      </c>
      <c r="H544" s="63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3"/>
      <c r="G545" s="63"/>
      <c r="H545" s="62"/>
    </row>
    <row r="546" spans="1:8" ht="12.75">
      <c r="A546" s="31"/>
      <c r="B546" s="54">
        <v>1000</v>
      </c>
      <c r="C546" s="54"/>
      <c r="D546" s="54"/>
      <c r="E546" s="55" t="s">
        <v>314</v>
      </c>
      <c r="F546" s="99">
        <f>F547+F551+F559</f>
        <v>416633</v>
      </c>
      <c r="G546" s="99">
        <f>G547+G551+G559</f>
        <v>451166</v>
      </c>
      <c r="H546" s="99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3">
        <f aca="true" t="shared" si="77" ref="F547:H549">F548</f>
        <v>0</v>
      </c>
      <c r="G547" s="63">
        <f t="shared" si="77"/>
        <v>0</v>
      </c>
      <c r="H547" s="63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3">
        <f t="shared" si="77"/>
        <v>0</v>
      </c>
      <c r="G548" s="63">
        <f t="shared" si="77"/>
        <v>0</v>
      </c>
      <c r="H548" s="63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3">
        <f t="shared" si="77"/>
        <v>0</v>
      </c>
      <c r="G549" s="63">
        <f t="shared" si="77"/>
        <v>0</v>
      </c>
      <c r="H549" s="63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3"/>
      <c r="G550" s="63"/>
      <c r="H550" s="62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3">
        <f>F552</f>
        <v>396780</v>
      </c>
      <c r="G551" s="63">
        <f>G552</f>
        <v>428930</v>
      </c>
      <c r="H551" s="63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3">
        <f>F553+F555+F557</f>
        <v>396780</v>
      </c>
      <c r="G552" s="63">
        <f>G553+G555+G557</f>
        <v>428930</v>
      </c>
      <c r="H552" s="63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3">
        <f>F554</f>
        <v>118500</v>
      </c>
      <c r="G553" s="63">
        <f>G554</f>
        <v>128090</v>
      </c>
      <c r="H553" s="63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3">
        <v>118500</v>
      </c>
      <c r="G554" s="63">
        <v>128090</v>
      </c>
      <c r="H554" s="62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3">
        <f>F556</f>
        <v>39560</v>
      </c>
      <c r="G555" s="63">
        <f>G556</f>
        <v>42760</v>
      </c>
      <c r="H555" s="63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3">
        <v>39560</v>
      </c>
      <c r="G556" s="63">
        <v>42760</v>
      </c>
      <c r="H556" s="62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3">
        <f>F558</f>
        <v>238720</v>
      </c>
      <c r="G557" s="63">
        <f>G558</f>
        <v>258080</v>
      </c>
      <c r="H557" s="63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3">
        <v>238720</v>
      </c>
      <c r="G558" s="63">
        <v>258080</v>
      </c>
      <c r="H558" s="62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3">
        <f aca="true" t="shared" si="78" ref="F559:H560">F560</f>
        <v>19853</v>
      </c>
      <c r="G559" s="63">
        <f t="shared" si="78"/>
        <v>22236</v>
      </c>
      <c r="H559" s="63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3">
        <f t="shared" si="78"/>
        <v>19853</v>
      </c>
      <c r="G560" s="63">
        <f t="shared" si="78"/>
        <v>22236</v>
      </c>
      <c r="H560" s="63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3">
        <f>F562+F564</f>
        <v>19853</v>
      </c>
      <c r="G561" s="63">
        <f>G562+G564</f>
        <v>22236</v>
      </c>
      <c r="H561" s="63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3">
        <f>F563</f>
        <v>13235</v>
      </c>
      <c r="G562" s="63">
        <f>G563</f>
        <v>14824</v>
      </c>
      <c r="H562" s="63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3">
        <v>13235</v>
      </c>
      <c r="G563" s="63">
        <v>14824</v>
      </c>
      <c r="H563" s="62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3">
        <f>F565</f>
        <v>6618</v>
      </c>
      <c r="G564" s="63">
        <f>G565</f>
        <v>7412</v>
      </c>
      <c r="H564" s="63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3">
        <v>6618</v>
      </c>
      <c r="G565" s="63">
        <v>7412</v>
      </c>
      <c r="H565" s="62">
        <v>16618</v>
      </c>
    </row>
    <row r="566" spans="1:8" s="69" customFormat="1" ht="25.5">
      <c r="A566" s="65">
        <v>700</v>
      </c>
      <c r="B566" s="66"/>
      <c r="C566" s="66"/>
      <c r="D566" s="66"/>
      <c r="E566" s="66" t="s">
        <v>136</v>
      </c>
      <c r="F566" s="68">
        <f>F567+F593</f>
        <v>5309643</v>
      </c>
      <c r="G566" s="68">
        <f>G567+G593</f>
        <v>5679996</v>
      </c>
      <c r="H566" s="68">
        <f>H567+H593</f>
        <v>5857726</v>
      </c>
    </row>
    <row r="567" spans="1:8" ht="12.75">
      <c r="A567" s="31"/>
      <c r="B567" s="54" t="s">
        <v>70</v>
      </c>
      <c r="C567" s="54"/>
      <c r="D567" s="54"/>
      <c r="E567" s="55" t="s">
        <v>292</v>
      </c>
      <c r="F567" s="74">
        <f>F568+F583+F588</f>
        <v>5193900</v>
      </c>
      <c r="G567" s="74">
        <f>G568+G583+G588</f>
        <v>5554100</v>
      </c>
      <c r="H567" s="74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3">
        <f>F569+F573+F576</f>
        <v>5193900</v>
      </c>
      <c r="G568" s="63">
        <f>G569+G573+G576</f>
        <v>5554100</v>
      </c>
      <c r="H568" s="63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3">
        <f aca="true" t="shared" si="79" ref="F569:H570">F570</f>
        <v>0</v>
      </c>
      <c r="G569" s="63">
        <f t="shared" si="79"/>
        <v>0</v>
      </c>
      <c r="H569" s="63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3">
        <f t="shared" si="79"/>
        <v>0</v>
      </c>
      <c r="G570" s="63">
        <f t="shared" si="79"/>
        <v>0</v>
      </c>
      <c r="H570" s="63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3"/>
      <c r="G571" s="63"/>
      <c r="H571" s="62"/>
    </row>
    <row r="572" spans="1:8" ht="38.25">
      <c r="A572" s="31"/>
      <c r="B572" s="34"/>
      <c r="C572" s="34"/>
      <c r="D572" s="30"/>
      <c r="E572" s="35" t="s">
        <v>260</v>
      </c>
      <c r="F572" s="63"/>
      <c r="G572" s="63"/>
      <c r="H572" s="62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3">
        <f aca="true" t="shared" si="80" ref="F573:H574">F574</f>
        <v>0</v>
      </c>
      <c r="G573" s="63">
        <f t="shared" si="80"/>
        <v>0</v>
      </c>
      <c r="H573" s="63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3">
        <f t="shared" si="80"/>
        <v>0</v>
      </c>
      <c r="G574" s="63">
        <f t="shared" si="80"/>
        <v>0</v>
      </c>
      <c r="H574" s="63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3"/>
      <c r="G575" s="63"/>
      <c r="H575" s="62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3">
        <f>F577+F580</f>
        <v>5193900</v>
      </c>
      <c r="G576" s="63">
        <f>G577+G580</f>
        <v>5554100</v>
      </c>
      <c r="H576" s="63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3">
        <f aca="true" t="shared" si="81" ref="F577:H578">F578</f>
        <v>0</v>
      </c>
      <c r="G577" s="63">
        <f t="shared" si="81"/>
        <v>0</v>
      </c>
      <c r="H577" s="63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3">
        <f t="shared" si="81"/>
        <v>0</v>
      </c>
      <c r="G578" s="63">
        <f t="shared" si="81"/>
        <v>0</v>
      </c>
      <c r="H578" s="63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3"/>
      <c r="G579" s="63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3">
        <f aca="true" t="shared" si="82" ref="F580:H581">F581</f>
        <v>5193900</v>
      </c>
      <c r="G580" s="63">
        <f t="shared" si="82"/>
        <v>5554100</v>
      </c>
      <c r="H580" s="63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3">
        <f t="shared" si="82"/>
        <v>5193900</v>
      </c>
      <c r="G581" s="63">
        <f t="shared" si="82"/>
        <v>5554100</v>
      </c>
      <c r="H581" s="63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3">
        <v>5193900</v>
      </c>
      <c r="G582" s="63">
        <v>5554100</v>
      </c>
      <c r="H582" s="62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3">
        <f aca="true" t="shared" si="83" ref="F583:H585">F584</f>
        <v>0</v>
      </c>
      <c r="G583" s="63">
        <f t="shared" si="83"/>
        <v>0</v>
      </c>
      <c r="H583" s="63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3">
        <f t="shared" si="83"/>
        <v>0</v>
      </c>
      <c r="G584" s="63">
        <f t="shared" si="83"/>
        <v>0</v>
      </c>
      <c r="H584" s="63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3">
        <f t="shared" si="83"/>
        <v>0</v>
      </c>
      <c r="G585" s="63">
        <f t="shared" si="83"/>
        <v>0</v>
      </c>
      <c r="H585" s="63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3"/>
      <c r="G586" s="63"/>
      <c r="H586" s="62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3">
        <f>F588</f>
        <v>0</v>
      </c>
      <c r="G587" s="63">
        <f>G588</f>
        <v>0</v>
      </c>
      <c r="H587" s="63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3">
        <f>F589+F591</f>
        <v>0</v>
      </c>
      <c r="G588" s="63">
        <f>G589+G591</f>
        <v>0</v>
      </c>
      <c r="H588" s="63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3">
        <f>F590</f>
        <v>0</v>
      </c>
      <c r="G589" s="63">
        <f>G590</f>
        <v>0</v>
      </c>
      <c r="H589" s="63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3"/>
      <c r="G590" s="63"/>
      <c r="H590" s="62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3">
        <f>F592</f>
        <v>0</v>
      </c>
      <c r="G591" s="63">
        <f>G592</f>
        <v>0</v>
      </c>
      <c r="H591" s="63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3"/>
      <c r="G592" s="63"/>
      <c r="H592" s="62"/>
    </row>
    <row r="593" spans="1:8" ht="12.75">
      <c r="A593" s="31"/>
      <c r="B593" s="54">
        <v>1000</v>
      </c>
      <c r="C593" s="54"/>
      <c r="D593" s="54"/>
      <c r="E593" s="55" t="s">
        <v>314</v>
      </c>
      <c r="F593" s="99">
        <f>F594+F598+F606</f>
        <v>115743</v>
      </c>
      <c r="G593" s="99">
        <f>G594+G598+G606</f>
        <v>125896</v>
      </c>
      <c r="H593" s="99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3">
        <f aca="true" t="shared" si="84" ref="F594:H596">F595</f>
        <v>0</v>
      </c>
      <c r="G594" s="63">
        <f t="shared" si="84"/>
        <v>0</v>
      </c>
      <c r="H594" s="63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3">
        <f t="shared" si="84"/>
        <v>0</v>
      </c>
      <c r="G595" s="63">
        <f t="shared" si="84"/>
        <v>0</v>
      </c>
      <c r="H595" s="63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3">
        <f t="shared" si="84"/>
        <v>0</v>
      </c>
      <c r="G596" s="63">
        <f t="shared" si="84"/>
        <v>0</v>
      </c>
      <c r="H596" s="63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3"/>
      <c r="G597" s="63"/>
      <c r="H597" s="62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3">
        <f>F599</f>
        <v>95890</v>
      </c>
      <c r="G598" s="63">
        <f>G599</f>
        <v>103660</v>
      </c>
      <c r="H598" s="63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3">
        <f>F600+F602+F604</f>
        <v>95890</v>
      </c>
      <c r="G599" s="63">
        <f>G600+G602+G604</f>
        <v>103660</v>
      </c>
      <c r="H599" s="63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3">
        <f>F601</f>
        <v>31890</v>
      </c>
      <c r="G600" s="63">
        <f>G601</f>
        <v>34470</v>
      </c>
      <c r="H600" s="63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3">
        <v>31890</v>
      </c>
      <c r="G601" s="63">
        <v>34470</v>
      </c>
      <c r="H601" s="62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3">
        <f>F603</f>
        <v>11370</v>
      </c>
      <c r="G602" s="63">
        <f>G603</f>
        <v>12290</v>
      </c>
      <c r="H602" s="63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3">
        <v>11370</v>
      </c>
      <c r="G603" s="63">
        <v>12290</v>
      </c>
      <c r="H603" s="62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3">
        <f>F605</f>
        <v>52630</v>
      </c>
      <c r="G604" s="63">
        <f>G605</f>
        <v>56900</v>
      </c>
      <c r="H604" s="63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3">
        <v>52630</v>
      </c>
      <c r="G605" s="63">
        <v>56900</v>
      </c>
      <c r="H605" s="62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3">
        <f aca="true" t="shared" si="85" ref="F606:H607">F607</f>
        <v>19853</v>
      </c>
      <c r="G606" s="63">
        <f t="shared" si="85"/>
        <v>22236</v>
      </c>
      <c r="H606" s="63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3">
        <f t="shared" si="85"/>
        <v>19853</v>
      </c>
      <c r="G607" s="63">
        <f t="shared" si="85"/>
        <v>22236</v>
      </c>
      <c r="H607" s="63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3">
        <f>F609+F611</f>
        <v>19853</v>
      </c>
      <c r="G608" s="63">
        <f>G609+G611</f>
        <v>22236</v>
      </c>
      <c r="H608" s="63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3">
        <f>F610</f>
        <v>13235</v>
      </c>
      <c r="G609" s="63">
        <f>G610</f>
        <v>14824</v>
      </c>
      <c r="H609" s="63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3">
        <v>13235</v>
      </c>
      <c r="G610" s="63">
        <v>14824</v>
      </c>
      <c r="H610" s="62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3">
        <f>F612</f>
        <v>6618</v>
      </c>
      <c r="G611" s="63">
        <f>G612</f>
        <v>7412</v>
      </c>
      <c r="H611" s="63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3">
        <v>6618</v>
      </c>
      <c r="G612" s="63">
        <v>7412</v>
      </c>
      <c r="H612" s="62">
        <v>8309</v>
      </c>
    </row>
    <row r="613" spans="1:8" ht="25.5">
      <c r="A613" s="65">
        <v>700</v>
      </c>
      <c r="B613" s="66"/>
      <c r="C613" s="66"/>
      <c r="D613" s="66"/>
      <c r="E613" s="66" t="s">
        <v>137</v>
      </c>
      <c r="F613" s="68">
        <f>F614+F640</f>
        <v>5352142</v>
      </c>
      <c r="G613" s="68">
        <f>G614+G640</f>
        <v>5726826</v>
      </c>
      <c r="H613" s="68">
        <f>H614+H640</f>
        <v>5911846</v>
      </c>
    </row>
    <row r="614" spans="1:8" ht="12.75">
      <c r="A614" s="31"/>
      <c r="B614" s="54" t="s">
        <v>70</v>
      </c>
      <c r="C614" s="54"/>
      <c r="D614" s="54"/>
      <c r="E614" s="55" t="s">
        <v>292</v>
      </c>
      <c r="F614" s="74">
        <f>F615+F630+F635</f>
        <v>5115400</v>
      </c>
      <c r="G614" s="74">
        <f>G615+G630+G635</f>
        <v>5470100</v>
      </c>
      <c r="H614" s="74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3">
        <f>F616+F620+F623</f>
        <v>5115400</v>
      </c>
      <c r="G615" s="63">
        <f>G616+G620+G623</f>
        <v>5470100</v>
      </c>
      <c r="H615" s="63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3">
        <f aca="true" t="shared" si="86" ref="F616:H617">F617</f>
        <v>0</v>
      </c>
      <c r="G616" s="63">
        <f t="shared" si="86"/>
        <v>0</v>
      </c>
      <c r="H616" s="63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3">
        <f t="shared" si="86"/>
        <v>0</v>
      </c>
      <c r="G617" s="63">
        <f t="shared" si="86"/>
        <v>0</v>
      </c>
      <c r="H617" s="63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3"/>
      <c r="G618" s="63"/>
      <c r="H618" s="62"/>
    </row>
    <row r="619" spans="1:8" ht="38.25">
      <c r="A619" s="31"/>
      <c r="B619" s="34"/>
      <c r="C619" s="34"/>
      <c r="D619" s="30"/>
      <c r="E619" s="35" t="s">
        <v>260</v>
      </c>
      <c r="F619" s="63"/>
      <c r="G619" s="63"/>
      <c r="H619" s="62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3">
        <f aca="true" t="shared" si="87" ref="F620:H621">F621</f>
        <v>0</v>
      </c>
      <c r="G620" s="63">
        <f t="shared" si="87"/>
        <v>0</v>
      </c>
      <c r="H620" s="63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3">
        <f t="shared" si="87"/>
        <v>0</v>
      </c>
      <c r="G621" s="63">
        <f t="shared" si="87"/>
        <v>0</v>
      </c>
      <c r="H621" s="63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3"/>
      <c r="G622" s="63"/>
      <c r="H622" s="62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3">
        <f>F624+F627</f>
        <v>5115400</v>
      </c>
      <c r="G623" s="63">
        <f>G624+G627</f>
        <v>5470100</v>
      </c>
      <c r="H623" s="63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3">
        <f aca="true" t="shared" si="88" ref="F624:H625">F625</f>
        <v>0</v>
      </c>
      <c r="G624" s="63">
        <f t="shared" si="88"/>
        <v>0</v>
      </c>
      <c r="H624" s="63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3">
        <f t="shared" si="88"/>
        <v>0</v>
      </c>
      <c r="G625" s="63">
        <f t="shared" si="88"/>
        <v>0</v>
      </c>
      <c r="H625" s="63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3"/>
      <c r="G626" s="63"/>
      <c r="H626" s="62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3">
        <f aca="true" t="shared" si="89" ref="F627:H628">F628</f>
        <v>5115400</v>
      </c>
      <c r="G627" s="63">
        <f t="shared" si="89"/>
        <v>5470100</v>
      </c>
      <c r="H627" s="63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3">
        <f t="shared" si="89"/>
        <v>5115400</v>
      </c>
      <c r="G628" s="63">
        <f t="shared" si="89"/>
        <v>5470100</v>
      </c>
      <c r="H628" s="63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3">
        <v>5115400</v>
      </c>
      <c r="G629" s="63">
        <v>5470100</v>
      </c>
      <c r="H629" s="62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3">
        <f aca="true" t="shared" si="90" ref="F630:H632">F631</f>
        <v>0</v>
      </c>
      <c r="G630" s="63">
        <f t="shared" si="90"/>
        <v>0</v>
      </c>
      <c r="H630" s="63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3">
        <f t="shared" si="90"/>
        <v>0</v>
      </c>
      <c r="G631" s="63">
        <f t="shared" si="90"/>
        <v>0</v>
      </c>
      <c r="H631" s="63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3">
        <f t="shared" si="90"/>
        <v>0</v>
      </c>
      <c r="G632" s="63">
        <f t="shared" si="90"/>
        <v>0</v>
      </c>
      <c r="H632" s="63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3"/>
      <c r="G633" s="63"/>
      <c r="H633" s="62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3">
        <f>F635</f>
        <v>0</v>
      </c>
      <c r="G634" s="63">
        <f>G635</f>
        <v>0</v>
      </c>
      <c r="H634" s="63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3">
        <f>F636+F638</f>
        <v>0</v>
      </c>
      <c r="G635" s="63">
        <f>G636+G638</f>
        <v>0</v>
      </c>
      <c r="H635" s="63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3">
        <f>F637</f>
        <v>0</v>
      </c>
      <c r="G636" s="63">
        <f>G637</f>
        <v>0</v>
      </c>
      <c r="H636" s="63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3"/>
      <c r="G637" s="63"/>
      <c r="H637" s="62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3">
        <f>F639</f>
        <v>0</v>
      </c>
      <c r="G638" s="63">
        <f>G639</f>
        <v>0</v>
      </c>
      <c r="H638" s="63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3"/>
      <c r="G639" s="63"/>
      <c r="H639" s="62"/>
    </row>
    <row r="640" spans="1:8" ht="12.75">
      <c r="A640" s="31"/>
      <c r="B640" s="54">
        <v>1000</v>
      </c>
      <c r="C640" s="54"/>
      <c r="D640" s="54"/>
      <c r="E640" s="55" t="s">
        <v>314</v>
      </c>
      <c r="F640" s="99">
        <f>F641+F645+F653</f>
        <v>236742</v>
      </c>
      <c r="G640" s="99">
        <f>G641+G645+G653</f>
        <v>256726</v>
      </c>
      <c r="H640" s="99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3">
        <f aca="true" t="shared" si="91" ref="F641:H643">F642</f>
        <v>0</v>
      </c>
      <c r="G641" s="63">
        <f t="shared" si="91"/>
        <v>0</v>
      </c>
      <c r="H641" s="63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3">
        <f t="shared" si="91"/>
        <v>0</v>
      </c>
      <c r="G642" s="63">
        <f t="shared" si="91"/>
        <v>0</v>
      </c>
      <c r="H642" s="63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3">
        <f t="shared" si="91"/>
        <v>0</v>
      </c>
      <c r="G643" s="63">
        <f t="shared" si="91"/>
        <v>0</v>
      </c>
      <c r="H643" s="63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3"/>
      <c r="G644" s="63"/>
      <c r="H644" s="62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3">
        <f>F646</f>
        <v>216890</v>
      </c>
      <c r="G645" s="63">
        <f>G646</f>
        <v>234490</v>
      </c>
      <c r="H645" s="63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3">
        <f>F647+F649+F651</f>
        <v>216890</v>
      </c>
      <c r="G646" s="63">
        <f>G647+G649+G651</f>
        <v>234490</v>
      </c>
      <c r="H646" s="63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3">
        <f>F648</f>
        <v>37610</v>
      </c>
      <c r="G647" s="63">
        <f>G648</f>
        <v>40650</v>
      </c>
      <c r="H647" s="63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3">
        <v>37610</v>
      </c>
      <c r="G648" s="63">
        <v>40650</v>
      </c>
      <c r="H648" s="62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3">
        <f>F650</f>
        <v>13680</v>
      </c>
      <c r="G649" s="63">
        <f>G650</f>
        <v>14790</v>
      </c>
      <c r="H649" s="63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3">
        <v>13680</v>
      </c>
      <c r="G650" s="63">
        <v>14790</v>
      </c>
      <c r="H650" s="62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3">
        <f>F652</f>
        <v>165600</v>
      </c>
      <c r="G651" s="63">
        <f>G652</f>
        <v>179050</v>
      </c>
      <c r="H651" s="63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3">
        <v>165600</v>
      </c>
      <c r="G652" s="63">
        <v>179050</v>
      </c>
      <c r="H652" s="62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3">
        <f aca="true" t="shared" si="92" ref="F653:H654">F654</f>
        <v>19852</v>
      </c>
      <c r="G653" s="63">
        <f t="shared" si="92"/>
        <v>22236</v>
      </c>
      <c r="H653" s="63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3">
        <f t="shared" si="92"/>
        <v>19852</v>
      </c>
      <c r="G654" s="63">
        <f t="shared" si="92"/>
        <v>22236</v>
      </c>
      <c r="H654" s="63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3">
        <f>F656+F658</f>
        <v>19852</v>
      </c>
      <c r="G655" s="63">
        <f>G656+G658</f>
        <v>22236</v>
      </c>
      <c r="H655" s="63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3">
        <f>F657</f>
        <v>13235</v>
      </c>
      <c r="G656" s="63">
        <f>G657</f>
        <v>14824</v>
      </c>
      <c r="H656" s="63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3">
        <v>13235</v>
      </c>
      <c r="G657" s="63">
        <v>14824</v>
      </c>
      <c r="H657" s="62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3">
        <f>F659</f>
        <v>6617</v>
      </c>
      <c r="G658" s="63">
        <f>G659</f>
        <v>7412</v>
      </c>
      <c r="H658" s="63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3">
        <v>6617</v>
      </c>
      <c r="G659" s="63">
        <v>7412</v>
      </c>
      <c r="H659" s="62">
        <v>8309</v>
      </c>
    </row>
    <row r="660" spans="1:8" ht="25.5">
      <c r="A660" s="65">
        <v>700</v>
      </c>
      <c r="B660" s="66"/>
      <c r="C660" s="66"/>
      <c r="D660" s="66"/>
      <c r="E660" s="66" t="s">
        <v>138</v>
      </c>
      <c r="F660" s="68">
        <f>F661+F687</f>
        <v>7189663</v>
      </c>
      <c r="G660" s="68">
        <f>G661+G687</f>
        <v>7693226</v>
      </c>
      <c r="H660" s="68">
        <f>H661+H687</f>
        <v>7969073</v>
      </c>
    </row>
    <row r="661" spans="1:8" ht="12.75">
      <c r="A661" s="31"/>
      <c r="B661" s="54" t="s">
        <v>70</v>
      </c>
      <c r="C661" s="54"/>
      <c r="D661" s="54"/>
      <c r="E661" s="55" t="s">
        <v>292</v>
      </c>
      <c r="F661" s="74">
        <f>F662+F677+F681</f>
        <v>6820900</v>
      </c>
      <c r="G661" s="74">
        <f>G662+G677+G681</f>
        <v>7293800</v>
      </c>
      <c r="H661" s="74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3">
        <f>F663+F667+F670</f>
        <v>6820900</v>
      </c>
      <c r="G662" s="63">
        <f>G663+G667+G670</f>
        <v>7293800</v>
      </c>
      <c r="H662" s="63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3">
        <f aca="true" t="shared" si="93" ref="F663:H664">F664</f>
        <v>0</v>
      </c>
      <c r="G663" s="63">
        <f t="shared" si="93"/>
        <v>0</v>
      </c>
      <c r="H663" s="63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3">
        <f t="shared" si="93"/>
        <v>0</v>
      </c>
      <c r="G664" s="63">
        <f t="shared" si="93"/>
        <v>0</v>
      </c>
      <c r="H664" s="63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3"/>
      <c r="G665" s="63"/>
      <c r="H665" s="62"/>
    </row>
    <row r="666" spans="1:8" ht="38.25">
      <c r="A666" s="31"/>
      <c r="B666" s="34"/>
      <c r="C666" s="34"/>
      <c r="D666" s="30"/>
      <c r="E666" s="35" t="s">
        <v>260</v>
      </c>
      <c r="F666" s="63"/>
      <c r="G666" s="63"/>
      <c r="H666" s="62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3">
        <f aca="true" t="shared" si="94" ref="F667:H668">F668</f>
        <v>0</v>
      </c>
      <c r="G667" s="63">
        <f t="shared" si="94"/>
        <v>0</v>
      </c>
      <c r="H667" s="63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3">
        <f t="shared" si="94"/>
        <v>0</v>
      </c>
      <c r="G668" s="63">
        <f t="shared" si="94"/>
        <v>0</v>
      </c>
      <c r="H668" s="63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3"/>
      <c r="G669" s="63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3">
        <f>F671+F674</f>
        <v>6820900</v>
      </c>
      <c r="G670" s="63">
        <f>G671+G674</f>
        <v>7293800</v>
      </c>
      <c r="H670" s="63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3">
        <f aca="true" t="shared" si="95" ref="F671:H672">F672</f>
        <v>0</v>
      </c>
      <c r="G671" s="63">
        <f t="shared" si="95"/>
        <v>0</v>
      </c>
      <c r="H671" s="63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3">
        <f t="shared" si="95"/>
        <v>0</v>
      </c>
      <c r="G672" s="63">
        <f t="shared" si="95"/>
        <v>0</v>
      </c>
      <c r="H672" s="63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3"/>
      <c r="G673" s="63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3">
        <f aca="true" t="shared" si="96" ref="F674:H675">F675</f>
        <v>6820900</v>
      </c>
      <c r="G674" s="63">
        <f t="shared" si="96"/>
        <v>7293800</v>
      </c>
      <c r="H674" s="63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3">
        <f t="shared" si="96"/>
        <v>6820900</v>
      </c>
      <c r="G675" s="63">
        <f t="shared" si="96"/>
        <v>7293800</v>
      </c>
      <c r="H675" s="63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3">
        <v>6820900</v>
      </c>
      <c r="G676" s="63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3">
        <f>F678</f>
        <v>0</v>
      </c>
      <c r="G677" s="63">
        <f aca="true" t="shared" si="97" ref="G677:H679">G678</f>
        <v>0</v>
      </c>
      <c r="H677" s="63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3">
        <f>F679</f>
        <v>0</v>
      </c>
      <c r="G678" s="63">
        <f t="shared" si="97"/>
        <v>0</v>
      </c>
      <c r="H678" s="63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3">
        <f>F680</f>
        <v>0</v>
      </c>
      <c r="G679" s="63">
        <f t="shared" si="97"/>
        <v>0</v>
      </c>
      <c r="H679" s="63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3"/>
      <c r="G680" s="63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3">
        <f>F682</f>
        <v>0</v>
      </c>
      <c r="G681" s="63">
        <f>G682</f>
        <v>0</v>
      </c>
      <c r="H681" s="63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3">
        <f>F683+F685</f>
        <v>0</v>
      </c>
      <c r="G682" s="63">
        <f>G683+G685</f>
        <v>0</v>
      </c>
      <c r="H682" s="63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3">
        <f>F684</f>
        <v>0</v>
      </c>
      <c r="G683" s="63">
        <f>G684</f>
        <v>0</v>
      </c>
      <c r="H683" s="63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3"/>
      <c r="G684" s="63"/>
      <c r="H684" s="62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3">
        <f>F686</f>
        <v>0</v>
      </c>
      <c r="G685" s="63">
        <f>G686</f>
        <v>0</v>
      </c>
      <c r="H685" s="63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3"/>
      <c r="G686" s="63"/>
      <c r="H686" s="62"/>
    </row>
    <row r="687" spans="1:8" ht="12.75">
      <c r="A687" s="31"/>
      <c r="B687" s="54">
        <v>1000</v>
      </c>
      <c r="C687" s="54"/>
      <c r="D687" s="54"/>
      <c r="E687" s="55" t="s">
        <v>314</v>
      </c>
      <c r="F687" s="99">
        <f>F688+F692+F700</f>
        <v>368763</v>
      </c>
      <c r="G687" s="99">
        <f>G688+G692+G700</f>
        <v>399426</v>
      </c>
      <c r="H687" s="99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3">
        <f aca="true" t="shared" si="98" ref="F688:H690">F689</f>
        <v>0</v>
      </c>
      <c r="G688" s="63">
        <f t="shared" si="98"/>
        <v>0</v>
      </c>
      <c r="H688" s="63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3">
        <f t="shared" si="98"/>
        <v>0</v>
      </c>
      <c r="G689" s="63">
        <f t="shared" si="98"/>
        <v>0</v>
      </c>
      <c r="H689" s="63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3">
        <f t="shared" si="98"/>
        <v>0</v>
      </c>
      <c r="G690" s="63">
        <f t="shared" si="98"/>
        <v>0</v>
      </c>
      <c r="H690" s="63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3"/>
      <c r="G691" s="63"/>
      <c r="H691" s="62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3">
        <f>F693</f>
        <v>348910</v>
      </c>
      <c r="G692" s="63">
        <f>G693</f>
        <v>377190</v>
      </c>
      <c r="H692" s="63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3">
        <f>F694+F696+F698</f>
        <v>348910</v>
      </c>
      <c r="G693" s="63">
        <f>G694+G696+G698</f>
        <v>377190</v>
      </c>
      <c r="H693" s="63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3">
        <f>F695</f>
        <v>118500</v>
      </c>
      <c r="G694" s="63">
        <f>G695</f>
        <v>128090</v>
      </c>
      <c r="H694" s="63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3">
        <v>118500</v>
      </c>
      <c r="G695" s="63">
        <v>128090</v>
      </c>
      <c r="H695" s="62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3">
        <f>F697</f>
        <v>40380</v>
      </c>
      <c r="G696" s="63">
        <f>G697</f>
        <v>43650</v>
      </c>
      <c r="H696" s="63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3">
        <v>40380</v>
      </c>
      <c r="G697" s="63">
        <v>43650</v>
      </c>
      <c r="H697" s="62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3">
        <f>F699</f>
        <v>190030</v>
      </c>
      <c r="G698" s="63">
        <f>G699</f>
        <v>205450</v>
      </c>
      <c r="H698" s="63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3">
        <v>190030</v>
      </c>
      <c r="G699" s="63">
        <v>205450</v>
      </c>
      <c r="H699" s="62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3">
        <f aca="true" t="shared" si="99" ref="F700:H701">F701</f>
        <v>19853</v>
      </c>
      <c r="G700" s="63">
        <f t="shared" si="99"/>
        <v>22236</v>
      </c>
      <c r="H700" s="63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3">
        <f t="shared" si="99"/>
        <v>19853</v>
      </c>
      <c r="G701" s="63">
        <f t="shared" si="99"/>
        <v>22236</v>
      </c>
      <c r="H701" s="63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3">
        <f>F703+F705</f>
        <v>19853</v>
      </c>
      <c r="G702" s="63">
        <f>G703+G705</f>
        <v>22236</v>
      </c>
      <c r="H702" s="63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3">
        <f>F704</f>
        <v>13235</v>
      </c>
      <c r="G703" s="63">
        <f>G704</f>
        <v>14824</v>
      </c>
      <c r="H703" s="63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3">
        <v>13235</v>
      </c>
      <c r="G704" s="63">
        <v>14824</v>
      </c>
      <c r="H704" s="62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3">
        <f>F706</f>
        <v>6618</v>
      </c>
      <c r="G705" s="63">
        <f>G706</f>
        <v>7412</v>
      </c>
      <c r="H705" s="63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3">
        <v>6618</v>
      </c>
      <c r="G706" s="63">
        <v>7412</v>
      </c>
      <c r="H706" s="62">
        <v>16618</v>
      </c>
    </row>
    <row r="707" spans="1:8" ht="25.5">
      <c r="A707" s="65">
        <v>700</v>
      </c>
      <c r="B707" s="66"/>
      <c r="C707" s="66"/>
      <c r="D707" s="66"/>
      <c r="E707" s="66" t="s">
        <v>139</v>
      </c>
      <c r="F707" s="68">
        <f>F708+F734</f>
        <v>6856273</v>
      </c>
      <c r="G707" s="68">
        <f>G708+G734</f>
        <v>7358460</v>
      </c>
      <c r="H707" s="68">
        <f>H708+H734</f>
        <v>7573076</v>
      </c>
    </row>
    <row r="708" spans="1:8" ht="12.75">
      <c r="A708" s="31"/>
      <c r="B708" s="54" t="s">
        <v>70</v>
      </c>
      <c r="C708" s="54"/>
      <c r="D708" s="54"/>
      <c r="E708" s="55" t="s">
        <v>292</v>
      </c>
      <c r="F708" s="74">
        <f>F709+F724+F728</f>
        <v>6549400</v>
      </c>
      <c r="G708" s="74">
        <f>G709+G724+G728</f>
        <v>7003700</v>
      </c>
      <c r="H708" s="74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3">
        <f>F710+F714+F717</f>
        <v>6549400</v>
      </c>
      <c r="G709" s="63">
        <f>G710+G714+G717</f>
        <v>7003700</v>
      </c>
      <c r="H709" s="63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3">
        <f aca="true" t="shared" si="100" ref="F710:H711">F711</f>
        <v>0</v>
      </c>
      <c r="G710" s="63">
        <f t="shared" si="100"/>
        <v>0</v>
      </c>
      <c r="H710" s="63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3">
        <f t="shared" si="100"/>
        <v>0</v>
      </c>
      <c r="G711" s="63">
        <f t="shared" si="100"/>
        <v>0</v>
      </c>
      <c r="H711" s="63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3"/>
      <c r="G712" s="63"/>
      <c r="H712" s="62"/>
    </row>
    <row r="713" spans="1:8" ht="38.25">
      <c r="A713" s="31"/>
      <c r="B713" s="34"/>
      <c r="C713" s="34"/>
      <c r="D713" s="30"/>
      <c r="E713" s="35" t="s">
        <v>260</v>
      </c>
      <c r="F713" s="63"/>
      <c r="G713" s="63"/>
      <c r="H713" s="62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3">
        <f aca="true" t="shared" si="101" ref="F714:H715">F715</f>
        <v>0</v>
      </c>
      <c r="G714" s="63">
        <f t="shared" si="101"/>
        <v>0</v>
      </c>
      <c r="H714" s="63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3">
        <f t="shared" si="101"/>
        <v>0</v>
      </c>
      <c r="G715" s="63">
        <f t="shared" si="101"/>
        <v>0</v>
      </c>
      <c r="H715" s="63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3"/>
      <c r="G716" s="63"/>
      <c r="H716" s="62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3">
        <f>F718+F721</f>
        <v>6549400</v>
      </c>
      <c r="G717" s="63">
        <f>G718+G721</f>
        <v>7003700</v>
      </c>
      <c r="H717" s="63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3">
        <f aca="true" t="shared" si="102" ref="F718:H719">F719</f>
        <v>0</v>
      </c>
      <c r="G718" s="63">
        <f t="shared" si="102"/>
        <v>0</v>
      </c>
      <c r="H718" s="63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3">
        <f t="shared" si="102"/>
        <v>0</v>
      </c>
      <c r="G719" s="63">
        <f t="shared" si="102"/>
        <v>0</v>
      </c>
      <c r="H719" s="63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3"/>
      <c r="G720" s="63"/>
      <c r="H720" s="62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3">
        <f aca="true" t="shared" si="103" ref="F721:H722">F722</f>
        <v>6549400</v>
      </c>
      <c r="G721" s="63">
        <f t="shared" si="103"/>
        <v>7003700</v>
      </c>
      <c r="H721" s="63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3">
        <f t="shared" si="103"/>
        <v>6549400</v>
      </c>
      <c r="G722" s="63">
        <f t="shared" si="103"/>
        <v>7003700</v>
      </c>
      <c r="H722" s="63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3">
        <v>6549400</v>
      </c>
      <c r="G723" s="63">
        <v>7003700</v>
      </c>
      <c r="H723" s="62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3">
        <f aca="true" t="shared" si="104" ref="F724:H726">F725</f>
        <v>0</v>
      </c>
      <c r="G724" s="63">
        <f t="shared" si="104"/>
        <v>0</v>
      </c>
      <c r="H724" s="63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3">
        <f t="shared" si="104"/>
        <v>0</v>
      </c>
      <c r="G725" s="63">
        <f t="shared" si="104"/>
        <v>0</v>
      </c>
      <c r="H725" s="63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3">
        <f t="shared" si="104"/>
        <v>0</v>
      </c>
      <c r="G726" s="63">
        <f t="shared" si="104"/>
        <v>0</v>
      </c>
      <c r="H726" s="63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3"/>
      <c r="G727" s="63"/>
      <c r="H727" s="62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3">
        <f>F729</f>
        <v>0</v>
      </c>
      <c r="G728" s="63">
        <f>G729</f>
        <v>0</v>
      </c>
      <c r="H728" s="63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3">
        <f>F730+F732</f>
        <v>0</v>
      </c>
      <c r="G729" s="63">
        <f>G730+G732</f>
        <v>0</v>
      </c>
      <c r="H729" s="63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3">
        <f>F731</f>
        <v>0</v>
      </c>
      <c r="G730" s="63">
        <f>G731</f>
        <v>0</v>
      </c>
      <c r="H730" s="63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3"/>
      <c r="G731" s="63"/>
      <c r="H731" s="62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3">
        <f>F733</f>
        <v>0</v>
      </c>
      <c r="G732" s="63">
        <f>G733</f>
        <v>0</v>
      </c>
      <c r="H732" s="63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3"/>
      <c r="G733" s="63"/>
      <c r="H733" s="62"/>
    </row>
    <row r="734" spans="1:8" ht="12.75">
      <c r="A734" s="31"/>
      <c r="B734" s="54">
        <v>1000</v>
      </c>
      <c r="C734" s="54"/>
      <c r="D734" s="54"/>
      <c r="E734" s="55" t="s">
        <v>314</v>
      </c>
      <c r="F734" s="99">
        <f>F735+F739+F747</f>
        <v>306873</v>
      </c>
      <c r="G734" s="99">
        <f>G735+G739+G747</f>
        <v>354760</v>
      </c>
      <c r="H734" s="99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3">
        <f aca="true" t="shared" si="105" ref="F735:H737">F736</f>
        <v>0</v>
      </c>
      <c r="G735" s="63">
        <f t="shared" si="105"/>
        <v>0</v>
      </c>
      <c r="H735" s="63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3">
        <f t="shared" si="105"/>
        <v>0</v>
      </c>
      <c r="G736" s="63">
        <f t="shared" si="105"/>
        <v>0</v>
      </c>
      <c r="H736" s="63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3">
        <f t="shared" si="105"/>
        <v>0</v>
      </c>
      <c r="G737" s="63">
        <f t="shared" si="105"/>
        <v>0</v>
      </c>
      <c r="H737" s="63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3"/>
      <c r="G738" s="63"/>
      <c r="H738" s="62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3">
        <f>F740</f>
        <v>287020</v>
      </c>
      <c r="G739" s="63">
        <f>G740</f>
        <v>310290</v>
      </c>
      <c r="H739" s="63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3">
        <f>F741+F743+F745</f>
        <v>287020</v>
      </c>
      <c r="G740" s="63">
        <f>G741+G743+G745</f>
        <v>310290</v>
      </c>
      <c r="H740" s="63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3">
        <f>F742</f>
        <v>69020</v>
      </c>
      <c r="G741" s="63">
        <f>G742</f>
        <v>74620</v>
      </c>
      <c r="H741" s="63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3">
        <v>69020</v>
      </c>
      <c r="G742" s="63">
        <v>74620</v>
      </c>
      <c r="H742" s="62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3">
        <f>F744</f>
        <v>23700</v>
      </c>
      <c r="G743" s="63">
        <f>G744</f>
        <v>25610</v>
      </c>
      <c r="H743" s="63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3">
        <v>23700</v>
      </c>
      <c r="G744" s="63">
        <v>25610</v>
      </c>
      <c r="H744" s="62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3">
        <f>F746</f>
        <v>194300</v>
      </c>
      <c r="G745" s="63">
        <f>G746</f>
        <v>210060</v>
      </c>
      <c r="H745" s="63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3">
        <v>194300</v>
      </c>
      <c r="G746" s="63">
        <v>210060</v>
      </c>
      <c r="H746" s="62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3">
        <f aca="true" t="shared" si="106" ref="F747:H748">F748</f>
        <v>19853</v>
      </c>
      <c r="G747" s="63">
        <f t="shared" si="106"/>
        <v>44470</v>
      </c>
      <c r="H747" s="63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3">
        <f t="shared" si="106"/>
        <v>19853</v>
      </c>
      <c r="G748" s="63">
        <f t="shared" si="106"/>
        <v>44470</v>
      </c>
      <c r="H748" s="63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3">
        <f>F750+F752</f>
        <v>19853</v>
      </c>
      <c r="G749" s="63">
        <f>G750+G752</f>
        <v>44470</v>
      </c>
      <c r="H749" s="63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3">
        <f>F751</f>
        <v>13235</v>
      </c>
      <c r="G750" s="63">
        <f>G751</f>
        <v>29646</v>
      </c>
      <c r="H750" s="63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3">
        <v>13235</v>
      </c>
      <c r="G751" s="63">
        <v>29646</v>
      </c>
      <c r="H751" s="62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3">
        <f>F753</f>
        <v>6618</v>
      </c>
      <c r="G752" s="63">
        <f>G753</f>
        <v>14824</v>
      </c>
      <c r="H752" s="63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3">
        <v>6618</v>
      </c>
      <c r="G753" s="63">
        <v>14824</v>
      </c>
      <c r="H753" s="62">
        <v>8309</v>
      </c>
    </row>
    <row r="754" spans="1:8" ht="25.5">
      <c r="A754" s="65">
        <v>700</v>
      </c>
      <c r="B754" s="66"/>
      <c r="C754" s="66"/>
      <c r="D754" s="66"/>
      <c r="E754" s="66" t="s">
        <v>140</v>
      </c>
      <c r="F754" s="68">
        <f>F755+F781</f>
        <v>4227982</v>
      </c>
      <c r="G754" s="68">
        <f>G755+G781</f>
        <v>4524616</v>
      </c>
      <c r="H754" s="68">
        <f>H755+H781</f>
        <v>4673066</v>
      </c>
    </row>
    <row r="755" spans="1:8" ht="12.75">
      <c r="A755" s="31"/>
      <c r="B755" s="54" t="s">
        <v>70</v>
      </c>
      <c r="C755" s="54"/>
      <c r="D755" s="54"/>
      <c r="E755" s="55" t="s">
        <v>292</v>
      </c>
      <c r="F755" s="74">
        <f>F756+F771+F775</f>
        <v>3987800</v>
      </c>
      <c r="G755" s="74">
        <f>G756+G771+G775</f>
        <v>4264200</v>
      </c>
      <c r="H755" s="74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3">
        <f>F757+F761+F764</f>
        <v>3987800</v>
      </c>
      <c r="G756" s="63">
        <f>G757+G761+G764</f>
        <v>4264200</v>
      </c>
      <c r="H756" s="63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3">
        <f aca="true" t="shared" si="107" ref="F757:H758">F758</f>
        <v>0</v>
      </c>
      <c r="G757" s="63">
        <f t="shared" si="107"/>
        <v>0</v>
      </c>
      <c r="H757" s="63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3">
        <f t="shared" si="107"/>
        <v>0</v>
      </c>
      <c r="G758" s="63">
        <f t="shared" si="107"/>
        <v>0</v>
      </c>
      <c r="H758" s="63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3"/>
      <c r="G759" s="63"/>
      <c r="H759" s="62"/>
    </row>
    <row r="760" spans="1:8" ht="38.25">
      <c r="A760" s="31"/>
      <c r="B760" s="34"/>
      <c r="C760" s="34"/>
      <c r="D760" s="30"/>
      <c r="E760" s="35" t="s">
        <v>260</v>
      </c>
      <c r="F760" s="63"/>
      <c r="G760" s="63"/>
      <c r="H760" s="62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3">
        <f aca="true" t="shared" si="108" ref="F761:H762">F762</f>
        <v>0</v>
      </c>
      <c r="G761" s="63">
        <f t="shared" si="108"/>
        <v>0</v>
      </c>
      <c r="H761" s="63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3">
        <f t="shared" si="108"/>
        <v>0</v>
      </c>
      <c r="G762" s="63">
        <f t="shared" si="108"/>
        <v>0</v>
      </c>
      <c r="H762" s="63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3"/>
      <c r="G763" s="63"/>
      <c r="H763" s="62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3">
        <f>F765+F768</f>
        <v>3987800</v>
      </c>
      <c r="G764" s="63">
        <f>G765+G768</f>
        <v>4264200</v>
      </c>
      <c r="H764" s="63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3">
        <f aca="true" t="shared" si="109" ref="F765:H766">F766</f>
        <v>0</v>
      </c>
      <c r="G765" s="63">
        <f t="shared" si="109"/>
        <v>0</v>
      </c>
      <c r="H765" s="63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3">
        <f t="shared" si="109"/>
        <v>0</v>
      </c>
      <c r="G766" s="63">
        <f t="shared" si="109"/>
        <v>0</v>
      </c>
      <c r="H766" s="63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3"/>
      <c r="G767" s="63"/>
      <c r="H767" s="62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3">
        <f aca="true" t="shared" si="110" ref="F768:H769">F769</f>
        <v>3987800</v>
      </c>
      <c r="G768" s="63">
        <f t="shared" si="110"/>
        <v>4264200</v>
      </c>
      <c r="H768" s="63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3">
        <f t="shared" si="110"/>
        <v>3987800</v>
      </c>
      <c r="G769" s="63">
        <f t="shared" si="110"/>
        <v>4264200</v>
      </c>
      <c r="H769" s="63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3">
        <v>3987800</v>
      </c>
      <c r="G770" s="63">
        <v>4264200</v>
      </c>
      <c r="H770" s="62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3">
        <f>F772</f>
        <v>0</v>
      </c>
      <c r="G771" s="63">
        <f aca="true" t="shared" si="111" ref="G771:H773">G772</f>
        <v>0</v>
      </c>
      <c r="H771" s="63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3">
        <f>F773</f>
        <v>0</v>
      </c>
      <c r="G772" s="63">
        <f t="shared" si="111"/>
        <v>0</v>
      </c>
      <c r="H772" s="63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3">
        <f>F774</f>
        <v>0</v>
      </c>
      <c r="G773" s="63">
        <f t="shared" si="111"/>
        <v>0</v>
      </c>
      <c r="H773" s="63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3"/>
      <c r="G774" s="63"/>
      <c r="H774" s="62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3">
        <f>F776</f>
        <v>0</v>
      </c>
      <c r="G775" s="63">
        <f>G776</f>
        <v>0</v>
      </c>
      <c r="H775" s="63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3">
        <f>F777+F779</f>
        <v>0</v>
      </c>
      <c r="G776" s="63">
        <f>G777+G779</f>
        <v>0</v>
      </c>
      <c r="H776" s="63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3">
        <f>F778</f>
        <v>0</v>
      </c>
      <c r="G777" s="63">
        <f>G778</f>
        <v>0</v>
      </c>
      <c r="H777" s="63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3"/>
      <c r="G778" s="63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3">
        <f>F780</f>
        <v>0</v>
      </c>
      <c r="G779" s="63">
        <f>G780</f>
        <v>0</v>
      </c>
      <c r="H779" s="63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3"/>
      <c r="G780" s="63"/>
      <c r="H780" s="31"/>
    </row>
    <row r="781" spans="1:8" ht="12.75">
      <c r="A781" s="31"/>
      <c r="B781" s="54">
        <v>1000</v>
      </c>
      <c r="C781" s="54"/>
      <c r="D781" s="54"/>
      <c r="E781" s="55" t="s">
        <v>314</v>
      </c>
      <c r="F781" s="99">
        <f>F782+F786+F794</f>
        <v>240182</v>
      </c>
      <c r="G781" s="99">
        <f>G782+G786+G794</f>
        <v>260416</v>
      </c>
      <c r="H781" s="99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3">
        <f aca="true" t="shared" si="112" ref="F782:H784">F783</f>
        <v>0</v>
      </c>
      <c r="G782" s="63">
        <f t="shared" si="112"/>
        <v>0</v>
      </c>
      <c r="H782" s="63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3">
        <f t="shared" si="112"/>
        <v>0</v>
      </c>
      <c r="G783" s="63">
        <f t="shared" si="112"/>
        <v>0</v>
      </c>
      <c r="H783" s="63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3">
        <f t="shared" si="112"/>
        <v>0</v>
      </c>
      <c r="G784" s="63">
        <f t="shared" si="112"/>
        <v>0</v>
      </c>
      <c r="H784" s="63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3"/>
      <c r="G785" s="63"/>
      <c r="H785" s="62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3">
        <f>F787</f>
        <v>220330</v>
      </c>
      <c r="G786" s="63">
        <f>G787</f>
        <v>238180</v>
      </c>
      <c r="H786" s="63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3">
        <f>F788+F790+F792</f>
        <v>220330</v>
      </c>
      <c r="G787" s="63">
        <f>G788+G790+G792</f>
        <v>238180</v>
      </c>
      <c r="H787" s="63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3">
        <f>F789</f>
        <v>83480</v>
      </c>
      <c r="G788" s="63">
        <f>G789</f>
        <v>90230</v>
      </c>
      <c r="H788" s="63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3">
        <v>83480</v>
      </c>
      <c r="G789" s="63">
        <v>90230</v>
      </c>
      <c r="H789" s="62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3">
        <f>F791</f>
        <v>28560</v>
      </c>
      <c r="G790" s="63">
        <f>G791</f>
        <v>30880</v>
      </c>
      <c r="H790" s="63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3">
        <v>28560</v>
      </c>
      <c r="G791" s="63">
        <v>30880</v>
      </c>
      <c r="H791" s="62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3">
        <f>F793</f>
        <v>108290</v>
      </c>
      <c r="G792" s="63">
        <f>G793</f>
        <v>117070</v>
      </c>
      <c r="H792" s="63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3">
        <v>108290</v>
      </c>
      <c r="G793" s="63">
        <v>117070</v>
      </c>
      <c r="H793" s="62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3">
        <f aca="true" t="shared" si="113" ref="F794:H795">F795</f>
        <v>19852</v>
      </c>
      <c r="G794" s="63">
        <f t="shared" si="113"/>
        <v>22236</v>
      </c>
      <c r="H794" s="63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3">
        <f t="shared" si="113"/>
        <v>19852</v>
      </c>
      <c r="G795" s="63">
        <f t="shared" si="113"/>
        <v>22236</v>
      </c>
      <c r="H795" s="63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3">
        <f>F797+F799</f>
        <v>19852</v>
      </c>
      <c r="G796" s="63">
        <f>G797+G799</f>
        <v>22236</v>
      </c>
      <c r="H796" s="63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3">
        <f>F798</f>
        <v>13235</v>
      </c>
      <c r="G797" s="63">
        <f>G798</f>
        <v>14824</v>
      </c>
      <c r="H797" s="63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3">
        <v>13235</v>
      </c>
      <c r="G798" s="63">
        <v>14824</v>
      </c>
      <c r="H798" s="62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3">
        <f>F800</f>
        <v>6617</v>
      </c>
      <c r="G799" s="63">
        <f>G800</f>
        <v>7412</v>
      </c>
      <c r="H799" s="63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3">
        <v>6617</v>
      </c>
      <c r="G800" s="63">
        <v>7412</v>
      </c>
      <c r="H800" s="62">
        <v>8309</v>
      </c>
    </row>
    <row r="801" spans="1:8" ht="25.5">
      <c r="A801" s="65">
        <v>700</v>
      </c>
      <c r="B801" s="66"/>
      <c r="C801" s="66"/>
      <c r="D801" s="66"/>
      <c r="E801" s="66" t="s">
        <v>141</v>
      </c>
      <c r="F801" s="68">
        <f>F802+F828</f>
        <v>2786542</v>
      </c>
      <c r="G801" s="68">
        <f>G802+G828</f>
        <v>2980915</v>
      </c>
      <c r="H801" s="68">
        <f>H802+H828</f>
        <v>3048250</v>
      </c>
    </row>
    <row r="802" spans="1:8" ht="12.75">
      <c r="A802" s="31"/>
      <c r="B802" s="54" t="s">
        <v>70</v>
      </c>
      <c r="C802" s="54"/>
      <c r="D802" s="54"/>
      <c r="E802" s="55" t="s">
        <v>292</v>
      </c>
      <c r="F802" s="74">
        <f>F803+F818+F822</f>
        <v>2742200</v>
      </c>
      <c r="G802" s="74">
        <f>G803+G818+G822</f>
        <v>2932200</v>
      </c>
      <c r="H802" s="74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3">
        <f>F804+F808+F811</f>
        <v>2742200</v>
      </c>
      <c r="G803" s="63">
        <f>G804+G808+G811</f>
        <v>2932200</v>
      </c>
      <c r="H803" s="63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3">
        <f aca="true" t="shared" si="114" ref="F804:H805">F805</f>
        <v>0</v>
      </c>
      <c r="G804" s="63">
        <f t="shared" si="114"/>
        <v>0</v>
      </c>
      <c r="H804" s="63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3">
        <f t="shared" si="114"/>
        <v>0</v>
      </c>
      <c r="G805" s="63">
        <f t="shared" si="114"/>
        <v>0</v>
      </c>
      <c r="H805" s="63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3"/>
      <c r="G806" s="63"/>
      <c r="H806" s="62"/>
    </row>
    <row r="807" spans="1:8" ht="38.25">
      <c r="A807" s="31"/>
      <c r="B807" s="34"/>
      <c r="C807" s="34"/>
      <c r="D807" s="30"/>
      <c r="E807" s="35" t="s">
        <v>260</v>
      </c>
      <c r="F807" s="63"/>
      <c r="G807" s="63"/>
      <c r="H807" s="62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3">
        <f aca="true" t="shared" si="115" ref="F808:H809">F809</f>
        <v>0</v>
      </c>
      <c r="G808" s="63">
        <f t="shared" si="115"/>
        <v>0</v>
      </c>
      <c r="H808" s="63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3">
        <f t="shared" si="115"/>
        <v>0</v>
      </c>
      <c r="G809" s="63">
        <f t="shared" si="115"/>
        <v>0</v>
      </c>
      <c r="H809" s="63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3"/>
      <c r="G810" s="63"/>
      <c r="H810" s="62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3">
        <f>F812+F815</f>
        <v>2742200</v>
      </c>
      <c r="G811" s="63">
        <f>G812+G815</f>
        <v>2932200</v>
      </c>
      <c r="H811" s="63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3">
        <f aca="true" t="shared" si="116" ref="F812:H813">F813</f>
        <v>0</v>
      </c>
      <c r="G812" s="63">
        <f t="shared" si="116"/>
        <v>0</v>
      </c>
      <c r="H812" s="63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3">
        <f t="shared" si="116"/>
        <v>0</v>
      </c>
      <c r="G813" s="63">
        <f t="shared" si="116"/>
        <v>0</v>
      </c>
      <c r="H813" s="63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3"/>
      <c r="G814" s="63"/>
      <c r="H814" s="62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3">
        <f aca="true" t="shared" si="117" ref="F815:H816">F816</f>
        <v>2742200</v>
      </c>
      <c r="G815" s="63">
        <f t="shared" si="117"/>
        <v>2932200</v>
      </c>
      <c r="H815" s="63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3">
        <f t="shared" si="117"/>
        <v>2742200</v>
      </c>
      <c r="G816" s="63">
        <f t="shared" si="117"/>
        <v>2932200</v>
      </c>
      <c r="H816" s="63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3">
        <v>2742200</v>
      </c>
      <c r="G817" s="63">
        <v>2932200</v>
      </c>
      <c r="H817" s="62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3">
        <f aca="true" t="shared" si="118" ref="F818:H820">F819</f>
        <v>0</v>
      </c>
      <c r="G818" s="63">
        <f t="shared" si="118"/>
        <v>0</v>
      </c>
      <c r="H818" s="63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3">
        <f t="shared" si="118"/>
        <v>0</v>
      </c>
      <c r="G819" s="63">
        <f t="shared" si="118"/>
        <v>0</v>
      </c>
      <c r="H819" s="63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3">
        <f t="shared" si="118"/>
        <v>0</v>
      </c>
      <c r="G820" s="63">
        <f t="shared" si="118"/>
        <v>0</v>
      </c>
      <c r="H820" s="63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3"/>
      <c r="G821" s="63"/>
      <c r="H821" s="62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3">
        <f>F823</f>
        <v>0</v>
      </c>
      <c r="G822" s="63">
        <f>G823</f>
        <v>0</v>
      </c>
      <c r="H822" s="63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3">
        <f>F824+F826</f>
        <v>0</v>
      </c>
      <c r="G823" s="63">
        <f>G824+G826</f>
        <v>0</v>
      </c>
      <c r="H823" s="63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3">
        <f>F825</f>
        <v>0</v>
      </c>
      <c r="G824" s="63">
        <f>G825</f>
        <v>0</v>
      </c>
      <c r="H824" s="63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3"/>
      <c r="G825" s="63"/>
      <c r="H825" s="62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3">
        <f>F827</f>
        <v>0</v>
      </c>
      <c r="G826" s="63">
        <f>G827</f>
        <v>0</v>
      </c>
      <c r="H826" s="63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3"/>
      <c r="G827" s="63"/>
      <c r="H827" s="62"/>
    </row>
    <row r="828" spans="1:8" ht="12.75">
      <c r="A828" s="31"/>
      <c r="B828" s="54">
        <v>1000</v>
      </c>
      <c r="C828" s="54"/>
      <c r="D828" s="54"/>
      <c r="E828" s="55" t="s">
        <v>314</v>
      </c>
      <c r="F828" s="99">
        <f>F829+F833+F841</f>
        <v>44342</v>
      </c>
      <c r="G828" s="99">
        <f>G829+G833+G841</f>
        <v>48715</v>
      </c>
      <c r="H828" s="99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3">
        <f aca="true" t="shared" si="119" ref="F829:H831">F830</f>
        <v>0</v>
      </c>
      <c r="G829" s="63">
        <f t="shared" si="119"/>
        <v>0</v>
      </c>
      <c r="H829" s="63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3">
        <f t="shared" si="119"/>
        <v>0</v>
      </c>
      <c r="G830" s="63">
        <f t="shared" si="119"/>
        <v>0</v>
      </c>
      <c r="H830" s="63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3">
        <f t="shared" si="119"/>
        <v>0</v>
      </c>
      <c r="G831" s="63">
        <f t="shared" si="119"/>
        <v>0</v>
      </c>
      <c r="H831" s="63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3"/>
      <c r="G832" s="63"/>
      <c r="H832" s="62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3">
        <f>F834</f>
        <v>24490</v>
      </c>
      <c r="G833" s="63">
        <f>G834</f>
        <v>26480</v>
      </c>
      <c r="H833" s="63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3">
        <f>F835+F837+F839</f>
        <v>24490</v>
      </c>
      <c r="G834" s="63">
        <f>G835+G837+G839</f>
        <v>26480</v>
      </c>
      <c r="H834" s="63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3">
        <f>F836</f>
        <v>9790</v>
      </c>
      <c r="G835" s="63">
        <f>G836</f>
        <v>10590</v>
      </c>
      <c r="H835" s="63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3">
        <v>9790</v>
      </c>
      <c r="G836" s="63">
        <v>10590</v>
      </c>
      <c r="H836" s="62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3">
        <f>F838</f>
        <v>3880</v>
      </c>
      <c r="G837" s="63">
        <f>G838</f>
        <v>4190</v>
      </c>
      <c r="H837" s="63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3">
        <v>3880</v>
      </c>
      <c r="G838" s="63">
        <v>4190</v>
      </c>
      <c r="H838" s="62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3">
        <f>F840</f>
        <v>10820</v>
      </c>
      <c r="G839" s="63">
        <f>G840</f>
        <v>11700</v>
      </c>
      <c r="H839" s="63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3">
        <v>10820</v>
      </c>
      <c r="G840" s="63">
        <v>11700</v>
      </c>
      <c r="H840" s="62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3">
        <f aca="true" t="shared" si="120" ref="F841:H842">F842</f>
        <v>19852</v>
      </c>
      <c r="G841" s="63">
        <f t="shared" si="120"/>
        <v>22235</v>
      </c>
      <c r="H841" s="63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3">
        <f t="shared" si="120"/>
        <v>19852</v>
      </c>
      <c r="G842" s="63">
        <f t="shared" si="120"/>
        <v>22235</v>
      </c>
      <c r="H842" s="63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3">
        <f>F844+F846</f>
        <v>19852</v>
      </c>
      <c r="G843" s="63">
        <f>G844+G846</f>
        <v>22235</v>
      </c>
      <c r="H843" s="63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3">
        <f>F845</f>
        <v>13235</v>
      </c>
      <c r="G844" s="63">
        <f>G845</f>
        <v>14824</v>
      </c>
      <c r="H844" s="63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3">
        <v>13235</v>
      </c>
      <c r="G845" s="63">
        <v>14824</v>
      </c>
      <c r="H845" s="62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3">
        <f>F847</f>
        <v>6617</v>
      </c>
      <c r="G846" s="63">
        <f>G847</f>
        <v>7411</v>
      </c>
      <c r="H846" s="63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3">
        <v>6617</v>
      </c>
      <c r="G847" s="63">
        <v>7411</v>
      </c>
      <c r="H847" s="62">
        <v>0</v>
      </c>
    </row>
    <row r="848" spans="1:8" ht="25.5">
      <c r="A848" s="65">
        <v>700</v>
      </c>
      <c r="B848" s="66"/>
      <c r="C848" s="66"/>
      <c r="D848" s="66"/>
      <c r="E848" s="66" t="s">
        <v>142</v>
      </c>
      <c r="F848" s="68">
        <f>F849+F875</f>
        <v>4245282</v>
      </c>
      <c r="G848" s="68">
        <f>G849+G875</f>
        <v>4542205</v>
      </c>
      <c r="H848" s="68">
        <f>H849+H875</f>
        <v>4680076</v>
      </c>
    </row>
    <row r="849" spans="1:8" ht="12.75">
      <c r="A849" s="31"/>
      <c r="B849" s="54" t="s">
        <v>70</v>
      </c>
      <c r="C849" s="54"/>
      <c r="D849" s="54"/>
      <c r="E849" s="55" t="s">
        <v>292</v>
      </c>
      <c r="F849" s="74">
        <f>F850+F865+F869</f>
        <v>4091700</v>
      </c>
      <c r="G849" s="74">
        <f>G850+G865+G869</f>
        <v>4375400</v>
      </c>
      <c r="H849" s="74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3">
        <f>F851+F855+F858</f>
        <v>4091700</v>
      </c>
      <c r="G850" s="63">
        <f>G851+G855+G858</f>
        <v>4375400</v>
      </c>
      <c r="H850" s="63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3">
        <f aca="true" t="shared" si="121" ref="F851:H852">F852</f>
        <v>0</v>
      </c>
      <c r="G851" s="63">
        <f t="shared" si="121"/>
        <v>0</v>
      </c>
      <c r="H851" s="63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3">
        <f t="shared" si="121"/>
        <v>0</v>
      </c>
      <c r="G852" s="63">
        <f t="shared" si="121"/>
        <v>0</v>
      </c>
      <c r="H852" s="63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3"/>
      <c r="G853" s="63"/>
      <c r="H853" s="62"/>
    </row>
    <row r="854" spans="1:8" ht="38.25">
      <c r="A854" s="31"/>
      <c r="B854" s="34"/>
      <c r="C854" s="34"/>
      <c r="D854" s="30"/>
      <c r="E854" s="35" t="s">
        <v>260</v>
      </c>
      <c r="F854" s="63"/>
      <c r="G854" s="63"/>
      <c r="H854" s="62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3">
        <f aca="true" t="shared" si="122" ref="F855:H856">F856</f>
        <v>0</v>
      </c>
      <c r="G855" s="63">
        <f t="shared" si="122"/>
        <v>0</v>
      </c>
      <c r="H855" s="63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3">
        <f t="shared" si="122"/>
        <v>0</v>
      </c>
      <c r="G856" s="63">
        <f t="shared" si="122"/>
        <v>0</v>
      </c>
      <c r="H856" s="63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3"/>
      <c r="G857" s="63"/>
      <c r="H857" s="62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3">
        <f>F859+F862</f>
        <v>4091700</v>
      </c>
      <c r="G858" s="63">
        <f>G859+G862</f>
        <v>4375400</v>
      </c>
      <c r="H858" s="63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3">
        <f aca="true" t="shared" si="123" ref="F859:H860">F860</f>
        <v>0</v>
      </c>
      <c r="G859" s="63">
        <f t="shared" si="123"/>
        <v>0</v>
      </c>
      <c r="H859" s="63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3">
        <f t="shared" si="123"/>
        <v>0</v>
      </c>
      <c r="G860" s="63">
        <f t="shared" si="123"/>
        <v>0</v>
      </c>
      <c r="H860" s="63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3"/>
      <c r="G861" s="63"/>
      <c r="H861" s="62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3">
        <f aca="true" t="shared" si="124" ref="F862:H863">F863</f>
        <v>4091700</v>
      </c>
      <c r="G862" s="63">
        <f t="shared" si="124"/>
        <v>4375400</v>
      </c>
      <c r="H862" s="63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3">
        <f t="shared" si="124"/>
        <v>4091700</v>
      </c>
      <c r="G863" s="63">
        <f t="shared" si="124"/>
        <v>4375400</v>
      </c>
      <c r="H863" s="63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3">
        <v>4091700</v>
      </c>
      <c r="G864" s="63">
        <v>4375400</v>
      </c>
      <c r="H864" s="62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3">
        <f>F866</f>
        <v>0</v>
      </c>
      <c r="G865" s="63">
        <f aca="true" t="shared" si="125" ref="G865:H867">G866</f>
        <v>0</v>
      </c>
      <c r="H865" s="63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3">
        <f>F867</f>
        <v>0</v>
      </c>
      <c r="G866" s="63">
        <f t="shared" si="125"/>
        <v>0</v>
      </c>
      <c r="H866" s="63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3">
        <f>F868</f>
        <v>0</v>
      </c>
      <c r="G867" s="63">
        <f t="shared" si="125"/>
        <v>0</v>
      </c>
      <c r="H867" s="63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3"/>
      <c r="G868" s="63"/>
      <c r="H868" s="62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3">
        <f>F870</f>
        <v>0</v>
      </c>
      <c r="G869" s="63">
        <f>G870</f>
        <v>0</v>
      </c>
      <c r="H869" s="63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3">
        <f>F871+F873</f>
        <v>0</v>
      </c>
      <c r="G870" s="63">
        <f>G871+G873</f>
        <v>0</v>
      </c>
      <c r="H870" s="63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3">
        <f>F872</f>
        <v>0</v>
      </c>
      <c r="G871" s="63">
        <f>G872</f>
        <v>0</v>
      </c>
      <c r="H871" s="63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3"/>
      <c r="G872" s="63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3">
        <f>F874</f>
        <v>0</v>
      </c>
      <c r="G873" s="63">
        <f>G874</f>
        <v>0</v>
      </c>
      <c r="H873" s="63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3"/>
      <c r="G874" s="63"/>
      <c r="H874" s="31"/>
    </row>
    <row r="875" spans="1:8" ht="12.75">
      <c r="A875" s="31"/>
      <c r="B875" s="54">
        <v>1000</v>
      </c>
      <c r="C875" s="54"/>
      <c r="D875" s="54"/>
      <c r="E875" s="55" t="s">
        <v>314</v>
      </c>
      <c r="F875" s="99">
        <f>F876+F880+F888</f>
        <v>153582</v>
      </c>
      <c r="G875" s="99">
        <f>G876+G880+G888</f>
        <v>166805</v>
      </c>
      <c r="H875" s="99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3">
        <f aca="true" t="shared" si="126" ref="F876:H878">F877</f>
        <v>0</v>
      </c>
      <c r="G876" s="63">
        <f t="shared" si="126"/>
        <v>0</v>
      </c>
      <c r="H876" s="63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3">
        <f t="shared" si="126"/>
        <v>0</v>
      </c>
      <c r="G877" s="63">
        <f t="shared" si="126"/>
        <v>0</v>
      </c>
      <c r="H877" s="63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3">
        <f t="shared" si="126"/>
        <v>0</v>
      </c>
      <c r="G878" s="63">
        <f t="shared" si="126"/>
        <v>0</v>
      </c>
      <c r="H878" s="63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3"/>
      <c r="G879" s="63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3">
        <f>F881</f>
        <v>133730</v>
      </c>
      <c r="G880" s="63">
        <f>G881</f>
        <v>144570</v>
      </c>
      <c r="H880" s="63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3">
        <f>F882+F884+F886</f>
        <v>133730</v>
      </c>
      <c r="G881" s="63">
        <f>G882+G884+G886</f>
        <v>144570</v>
      </c>
      <c r="H881" s="63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3">
        <f>F883</f>
        <v>52990</v>
      </c>
      <c r="G882" s="63">
        <f>G883</f>
        <v>57270</v>
      </c>
      <c r="H882" s="63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3">
        <v>52990</v>
      </c>
      <c r="G883" s="63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3">
        <f>F885</f>
        <v>17290</v>
      </c>
      <c r="G884" s="63">
        <f>G885</f>
        <v>18700</v>
      </c>
      <c r="H884" s="63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3">
        <v>17290</v>
      </c>
      <c r="G885" s="63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3">
        <f>F887</f>
        <v>63450</v>
      </c>
      <c r="G886" s="63">
        <f>G887</f>
        <v>68600</v>
      </c>
      <c r="H886" s="63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3">
        <v>63450</v>
      </c>
      <c r="G887" s="63">
        <v>68600</v>
      </c>
      <c r="H887" s="62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3">
        <f aca="true" t="shared" si="127" ref="F888:H889">F889</f>
        <v>19852</v>
      </c>
      <c r="G888" s="63">
        <f t="shared" si="127"/>
        <v>22235</v>
      </c>
      <c r="H888" s="63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3">
        <f t="shared" si="127"/>
        <v>19852</v>
      </c>
      <c r="G889" s="63">
        <f t="shared" si="127"/>
        <v>22235</v>
      </c>
      <c r="H889" s="63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3">
        <f>F891+F893</f>
        <v>19852</v>
      </c>
      <c r="G890" s="63">
        <f>G891+G893</f>
        <v>22235</v>
      </c>
      <c r="H890" s="63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3">
        <f>F892</f>
        <v>13235</v>
      </c>
      <c r="G891" s="63">
        <f>G892</f>
        <v>14824</v>
      </c>
      <c r="H891" s="63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3">
        <v>13235</v>
      </c>
      <c r="G892" s="63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3">
        <f>F894</f>
        <v>6617</v>
      </c>
      <c r="G893" s="63">
        <f>G894</f>
        <v>7411</v>
      </c>
      <c r="H893" s="63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3">
        <v>6617</v>
      </c>
      <c r="G894" s="63">
        <v>7411</v>
      </c>
      <c r="H894" s="31">
        <v>8309</v>
      </c>
    </row>
    <row r="895" spans="1:8" ht="25.5">
      <c r="A895" s="65">
        <v>700</v>
      </c>
      <c r="B895" s="66"/>
      <c r="C895" s="66"/>
      <c r="D895" s="66"/>
      <c r="E895" s="66" t="s">
        <v>143</v>
      </c>
      <c r="F895" s="68">
        <f>F896+F922</f>
        <v>3736922</v>
      </c>
      <c r="G895" s="68">
        <f>G896+G922</f>
        <v>3998575</v>
      </c>
      <c r="H895" s="68">
        <f>H896+H922</f>
        <v>4127486</v>
      </c>
    </row>
    <row r="896" spans="1:8" ht="12.75">
      <c r="A896" s="31"/>
      <c r="B896" s="54" t="s">
        <v>70</v>
      </c>
      <c r="C896" s="54"/>
      <c r="D896" s="54"/>
      <c r="E896" s="55" t="s">
        <v>292</v>
      </c>
      <c r="F896" s="74">
        <f>F897+F912+F916</f>
        <v>3585400</v>
      </c>
      <c r="G896" s="74">
        <f>G897+G912+G916</f>
        <v>3834000</v>
      </c>
      <c r="H896" s="74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3">
        <f>F898+F902+F905</f>
        <v>3585400</v>
      </c>
      <c r="G897" s="63">
        <f>G898+G902+G905</f>
        <v>3834000</v>
      </c>
      <c r="H897" s="63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3">
        <f aca="true" t="shared" si="128" ref="F898:H899">F899</f>
        <v>0</v>
      </c>
      <c r="G898" s="63">
        <f t="shared" si="128"/>
        <v>0</v>
      </c>
      <c r="H898" s="63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3">
        <f t="shared" si="128"/>
        <v>0</v>
      </c>
      <c r="G899" s="63">
        <f t="shared" si="128"/>
        <v>0</v>
      </c>
      <c r="H899" s="63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3"/>
      <c r="G900" s="63"/>
      <c r="H900" s="62"/>
    </row>
    <row r="901" spans="1:8" ht="38.25">
      <c r="A901" s="31"/>
      <c r="B901" s="34"/>
      <c r="C901" s="34"/>
      <c r="D901" s="30"/>
      <c r="E901" s="35" t="s">
        <v>260</v>
      </c>
      <c r="F901" s="63"/>
      <c r="G901" s="63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3">
        <f aca="true" t="shared" si="129" ref="F902:H903">F903</f>
        <v>0</v>
      </c>
      <c r="G902" s="63">
        <f t="shared" si="129"/>
        <v>0</v>
      </c>
      <c r="H902" s="63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3">
        <f t="shared" si="129"/>
        <v>0</v>
      </c>
      <c r="G903" s="63">
        <f t="shared" si="129"/>
        <v>0</v>
      </c>
      <c r="H903" s="63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3"/>
      <c r="G904" s="63"/>
      <c r="H904" s="62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3">
        <f>F906+F909</f>
        <v>3585400</v>
      </c>
      <c r="G905" s="63">
        <f>G906+G909</f>
        <v>3834000</v>
      </c>
      <c r="H905" s="63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3">
        <f aca="true" t="shared" si="130" ref="F906:H907">F907</f>
        <v>0</v>
      </c>
      <c r="G906" s="63">
        <f t="shared" si="130"/>
        <v>0</v>
      </c>
      <c r="H906" s="63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3">
        <f t="shared" si="130"/>
        <v>0</v>
      </c>
      <c r="G907" s="63">
        <f t="shared" si="130"/>
        <v>0</v>
      </c>
      <c r="H907" s="63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3"/>
      <c r="G908" s="63"/>
      <c r="H908" s="62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3">
        <f aca="true" t="shared" si="131" ref="F909:H910">F910</f>
        <v>3585400</v>
      </c>
      <c r="G909" s="63">
        <f t="shared" si="131"/>
        <v>3834000</v>
      </c>
      <c r="H909" s="63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3">
        <f t="shared" si="131"/>
        <v>3585400</v>
      </c>
      <c r="G910" s="63">
        <f t="shared" si="131"/>
        <v>3834000</v>
      </c>
      <c r="H910" s="63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3">
        <v>3585400</v>
      </c>
      <c r="G911" s="63">
        <v>3834000</v>
      </c>
      <c r="H911" s="62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3">
        <f aca="true" t="shared" si="132" ref="F912:H914">F913</f>
        <v>0</v>
      </c>
      <c r="G912" s="63">
        <f t="shared" si="132"/>
        <v>0</v>
      </c>
      <c r="H912" s="63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3">
        <f t="shared" si="132"/>
        <v>0</v>
      </c>
      <c r="G913" s="63">
        <f t="shared" si="132"/>
        <v>0</v>
      </c>
      <c r="H913" s="63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3">
        <f t="shared" si="132"/>
        <v>0</v>
      </c>
      <c r="G914" s="63">
        <f t="shared" si="132"/>
        <v>0</v>
      </c>
      <c r="H914" s="63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3"/>
      <c r="G915" s="63"/>
      <c r="H915" s="62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3">
        <f>F917</f>
        <v>0</v>
      </c>
      <c r="G916" s="63">
        <f>G917</f>
        <v>0</v>
      </c>
      <c r="H916" s="63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3">
        <f>F918+F920</f>
        <v>0</v>
      </c>
      <c r="G917" s="63">
        <f>G918+G920</f>
        <v>0</v>
      </c>
      <c r="H917" s="63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3">
        <f>F919</f>
        <v>0</v>
      </c>
      <c r="G918" s="63">
        <f>G919</f>
        <v>0</v>
      </c>
      <c r="H918" s="63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3"/>
      <c r="G919" s="63"/>
      <c r="H919" s="62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3">
        <f>F921</f>
        <v>0</v>
      </c>
      <c r="G920" s="63">
        <f>G921</f>
        <v>0</v>
      </c>
      <c r="H920" s="63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3"/>
      <c r="G921" s="63"/>
      <c r="H921" s="62"/>
    </row>
    <row r="922" spans="1:8" ht="12.75">
      <c r="A922" s="31"/>
      <c r="B922" s="54">
        <v>1000</v>
      </c>
      <c r="C922" s="54"/>
      <c r="D922" s="54"/>
      <c r="E922" s="55" t="s">
        <v>314</v>
      </c>
      <c r="F922" s="99">
        <f>F923+F927+F935</f>
        <v>151522</v>
      </c>
      <c r="G922" s="99">
        <f>G923+G927+G935</f>
        <v>164575</v>
      </c>
      <c r="H922" s="99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3">
        <f aca="true" t="shared" si="133" ref="F923:H925">F924</f>
        <v>0</v>
      </c>
      <c r="G923" s="63">
        <f t="shared" si="133"/>
        <v>0</v>
      </c>
      <c r="H923" s="63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3">
        <f t="shared" si="133"/>
        <v>0</v>
      </c>
      <c r="G924" s="63">
        <f t="shared" si="133"/>
        <v>0</v>
      </c>
      <c r="H924" s="63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3">
        <f t="shared" si="133"/>
        <v>0</v>
      </c>
      <c r="G925" s="63">
        <f t="shared" si="133"/>
        <v>0</v>
      </c>
      <c r="H925" s="63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3"/>
      <c r="G926" s="63"/>
      <c r="H926" s="62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3">
        <f>F928</f>
        <v>131670</v>
      </c>
      <c r="G927" s="63">
        <f>G928</f>
        <v>142340</v>
      </c>
      <c r="H927" s="63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3">
        <f>F929+F931+F933</f>
        <v>131670</v>
      </c>
      <c r="G928" s="63">
        <f>G929+G931+G933</f>
        <v>142340</v>
      </c>
      <c r="H928" s="63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3">
        <f>F930</f>
        <v>57700</v>
      </c>
      <c r="G929" s="63">
        <f>G930</f>
        <v>62370</v>
      </c>
      <c r="H929" s="63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3">
        <v>57700</v>
      </c>
      <c r="G930" s="63">
        <v>62370</v>
      </c>
      <c r="H930" s="62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3">
        <f>F932</f>
        <v>19270</v>
      </c>
      <c r="G931" s="63">
        <f>G932</f>
        <v>20830</v>
      </c>
      <c r="H931" s="63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3">
        <v>19270</v>
      </c>
      <c r="G932" s="63">
        <v>20830</v>
      </c>
      <c r="H932" s="62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3">
        <f>F934</f>
        <v>54700</v>
      </c>
      <c r="G933" s="63">
        <f>G934</f>
        <v>59140</v>
      </c>
      <c r="H933" s="63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3">
        <v>54700</v>
      </c>
      <c r="G934" s="63">
        <v>59140</v>
      </c>
      <c r="H934" s="62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3">
        <f aca="true" t="shared" si="134" ref="F935:H936">F936</f>
        <v>19852</v>
      </c>
      <c r="G935" s="63">
        <f t="shared" si="134"/>
        <v>22235</v>
      </c>
      <c r="H935" s="63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3">
        <f t="shared" si="134"/>
        <v>19852</v>
      </c>
      <c r="G936" s="63">
        <f t="shared" si="134"/>
        <v>22235</v>
      </c>
      <c r="H936" s="63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3">
        <f>F938+F940</f>
        <v>19852</v>
      </c>
      <c r="G937" s="63">
        <f>G938+G940</f>
        <v>22235</v>
      </c>
      <c r="H937" s="63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3">
        <f>F939</f>
        <v>13235</v>
      </c>
      <c r="G938" s="63">
        <f>G939</f>
        <v>14824</v>
      </c>
      <c r="H938" s="63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3">
        <v>13235</v>
      </c>
      <c r="G939" s="63">
        <v>14824</v>
      </c>
      <c r="H939" s="62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3">
        <f>F941</f>
        <v>6617</v>
      </c>
      <c r="G940" s="63">
        <f>G941</f>
        <v>7411</v>
      </c>
      <c r="H940" s="63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3">
        <v>6617</v>
      </c>
      <c r="G941" s="63">
        <v>7411</v>
      </c>
      <c r="H941" s="62">
        <v>8309</v>
      </c>
    </row>
    <row r="942" spans="1:8" ht="25.5">
      <c r="A942" s="65">
        <v>700</v>
      </c>
      <c r="B942" s="66"/>
      <c r="C942" s="66"/>
      <c r="D942" s="66"/>
      <c r="E942" s="66" t="s">
        <v>144</v>
      </c>
      <c r="F942" s="68">
        <f>F943+F969</f>
        <v>2476602</v>
      </c>
      <c r="G942" s="68">
        <f>G943+G969</f>
        <v>2650385</v>
      </c>
      <c r="H942" s="68">
        <f>H943+H969</f>
        <v>2735956</v>
      </c>
    </row>
    <row r="943" spans="1:8" ht="12.75">
      <c r="A943" s="31"/>
      <c r="B943" s="54" t="s">
        <v>70</v>
      </c>
      <c r="C943" s="54"/>
      <c r="D943" s="54"/>
      <c r="E943" s="55" t="s">
        <v>292</v>
      </c>
      <c r="F943" s="74">
        <f>F944+F959+F963</f>
        <v>2372800</v>
      </c>
      <c r="G943" s="74">
        <f>G944+G959+G963</f>
        <v>2537400</v>
      </c>
      <c r="H943" s="74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3">
        <f>F945+F949+F952</f>
        <v>2372800</v>
      </c>
      <c r="G944" s="63">
        <f>G945+G949+G952</f>
        <v>2537400</v>
      </c>
      <c r="H944" s="63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3">
        <f aca="true" t="shared" si="135" ref="F945:H946">F946</f>
        <v>0</v>
      </c>
      <c r="G945" s="63">
        <f t="shared" si="135"/>
        <v>0</v>
      </c>
      <c r="H945" s="63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3">
        <f t="shared" si="135"/>
        <v>0</v>
      </c>
      <c r="G946" s="63">
        <f t="shared" si="135"/>
        <v>0</v>
      </c>
      <c r="H946" s="63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3"/>
      <c r="G947" s="63"/>
      <c r="H947" s="62"/>
    </row>
    <row r="948" spans="1:8" ht="38.25">
      <c r="A948" s="31"/>
      <c r="B948" s="34"/>
      <c r="C948" s="34"/>
      <c r="D948" s="30"/>
      <c r="E948" s="35" t="s">
        <v>260</v>
      </c>
      <c r="F948" s="63"/>
      <c r="G948" s="63"/>
      <c r="H948" s="62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3">
        <f aca="true" t="shared" si="136" ref="F949:H950">F950</f>
        <v>0</v>
      </c>
      <c r="G949" s="63">
        <f t="shared" si="136"/>
        <v>0</v>
      </c>
      <c r="H949" s="63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3">
        <f t="shared" si="136"/>
        <v>0</v>
      </c>
      <c r="G950" s="63">
        <f t="shared" si="136"/>
        <v>0</v>
      </c>
      <c r="H950" s="63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3"/>
      <c r="G951" s="63"/>
      <c r="H951" s="62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3">
        <f>F953+F956</f>
        <v>2372800</v>
      </c>
      <c r="G952" s="63">
        <f>G953+G956</f>
        <v>2537400</v>
      </c>
      <c r="H952" s="63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3">
        <f aca="true" t="shared" si="137" ref="F953:H954">F954</f>
        <v>0</v>
      </c>
      <c r="G953" s="63">
        <f t="shared" si="137"/>
        <v>0</v>
      </c>
      <c r="H953" s="63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3">
        <f t="shared" si="137"/>
        <v>0</v>
      </c>
      <c r="G954" s="63">
        <f t="shared" si="137"/>
        <v>0</v>
      </c>
      <c r="H954" s="63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3"/>
      <c r="G955" s="63"/>
      <c r="H955" s="62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3">
        <f aca="true" t="shared" si="138" ref="F956:H957">F957</f>
        <v>2372800</v>
      </c>
      <c r="G956" s="63">
        <f t="shared" si="138"/>
        <v>2537400</v>
      </c>
      <c r="H956" s="63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3">
        <f t="shared" si="138"/>
        <v>2372800</v>
      </c>
      <c r="G957" s="63">
        <f t="shared" si="138"/>
        <v>2537400</v>
      </c>
      <c r="H957" s="63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3">
        <v>2372800</v>
      </c>
      <c r="G958" s="63">
        <v>2537400</v>
      </c>
      <c r="H958" s="62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3">
        <f aca="true" t="shared" si="139" ref="F959:H961">F960</f>
        <v>0</v>
      </c>
      <c r="G959" s="63">
        <f t="shared" si="139"/>
        <v>0</v>
      </c>
      <c r="H959" s="63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3">
        <f t="shared" si="139"/>
        <v>0</v>
      </c>
      <c r="G960" s="63">
        <f t="shared" si="139"/>
        <v>0</v>
      </c>
      <c r="H960" s="63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3">
        <f t="shared" si="139"/>
        <v>0</v>
      </c>
      <c r="G961" s="63">
        <f t="shared" si="139"/>
        <v>0</v>
      </c>
      <c r="H961" s="63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3"/>
      <c r="G962" s="63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3">
        <f>F964</f>
        <v>0</v>
      </c>
      <c r="G963" s="63">
        <f>G964</f>
        <v>0</v>
      </c>
      <c r="H963" s="63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3">
        <f>F965+F967</f>
        <v>0</v>
      </c>
      <c r="G964" s="63">
        <f>G965+G967</f>
        <v>0</v>
      </c>
      <c r="H964" s="63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3">
        <f>F966</f>
        <v>0</v>
      </c>
      <c r="G965" s="63">
        <f>G966</f>
        <v>0</v>
      </c>
      <c r="H965" s="63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3"/>
      <c r="G966" s="63"/>
      <c r="H966" s="62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3">
        <f>F968</f>
        <v>0</v>
      </c>
      <c r="G967" s="63">
        <f>G968</f>
        <v>0</v>
      </c>
      <c r="H967" s="63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3"/>
      <c r="G968" s="63"/>
      <c r="H968" s="62"/>
    </row>
    <row r="969" spans="1:8" ht="12.75">
      <c r="A969" s="31"/>
      <c r="B969" s="54">
        <v>1000</v>
      </c>
      <c r="C969" s="54"/>
      <c r="D969" s="54"/>
      <c r="E969" s="55" t="s">
        <v>314</v>
      </c>
      <c r="F969" s="99">
        <f>F970+F974+F982</f>
        <v>103802</v>
      </c>
      <c r="G969" s="99">
        <f>G970+G974+G982</f>
        <v>112985</v>
      </c>
      <c r="H969" s="99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3">
        <f aca="true" t="shared" si="140" ref="F970:H972">F971</f>
        <v>0</v>
      </c>
      <c r="G970" s="63">
        <f t="shared" si="140"/>
        <v>0</v>
      </c>
      <c r="H970" s="63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3">
        <f t="shared" si="140"/>
        <v>0</v>
      </c>
      <c r="G971" s="63">
        <f t="shared" si="140"/>
        <v>0</v>
      </c>
      <c r="H971" s="63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3">
        <f t="shared" si="140"/>
        <v>0</v>
      </c>
      <c r="G972" s="63">
        <f t="shared" si="140"/>
        <v>0</v>
      </c>
      <c r="H972" s="63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3"/>
      <c r="G973" s="63"/>
      <c r="H973" s="62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3">
        <f>F975</f>
        <v>83950</v>
      </c>
      <c r="G974" s="63">
        <f>G975</f>
        <v>90750</v>
      </c>
      <c r="H974" s="63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3">
        <f>F976+F978+F980</f>
        <v>83950</v>
      </c>
      <c r="G975" s="63">
        <f>G976+G978+G980</f>
        <v>90750</v>
      </c>
      <c r="H975" s="63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3">
        <f>F977</f>
        <v>26790</v>
      </c>
      <c r="G976" s="63">
        <f>G977</f>
        <v>28970</v>
      </c>
      <c r="H976" s="63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3">
        <v>26790</v>
      </c>
      <c r="G977" s="63">
        <v>28970</v>
      </c>
      <c r="H977" s="62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3">
        <f>F979</f>
        <v>9540</v>
      </c>
      <c r="G978" s="63">
        <f>G979</f>
        <v>10300</v>
      </c>
      <c r="H978" s="63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3">
        <v>9540</v>
      </c>
      <c r="G979" s="63">
        <v>10300</v>
      </c>
      <c r="H979" s="62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3">
        <f>F981</f>
        <v>47620</v>
      </c>
      <c r="G980" s="63">
        <f>G981</f>
        <v>51480</v>
      </c>
      <c r="H980" s="63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3">
        <v>47620</v>
      </c>
      <c r="G981" s="63">
        <v>51480</v>
      </c>
      <c r="H981" s="62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3">
        <f aca="true" t="shared" si="141" ref="F982:H983">F983</f>
        <v>19852</v>
      </c>
      <c r="G982" s="63">
        <f t="shared" si="141"/>
        <v>22235</v>
      </c>
      <c r="H982" s="63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3">
        <f t="shared" si="141"/>
        <v>19852</v>
      </c>
      <c r="G983" s="63">
        <f t="shared" si="141"/>
        <v>22235</v>
      </c>
      <c r="H983" s="63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3">
        <f>F985+F987</f>
        <v>19852</v>
      </c>
      <c r="G984" s="63">
        <f>G985+G987</f>
        <v>22235</v>
      </c>
      <c r="H984" s="63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3">
        <f>F986</f>
        <v>13235</v>
      </c>
      <c r="G985" s="63">
        <f>G986</f>
        <v>14824</v>
      </c>
      <c r="H985" s="63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3">
        <v>13235</v>
      </c>
      <c r="G986" s="63">
        <v>14824</v>
      </c>
      <c r="H986" s="62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3">
        <f>F988</f>
        <v>6617</v>
      </c>
      <c r="G987" s="63">
        <f>G988</f>
        <v>7411</v>
      </c>
      <c r="H987" s="63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3">
        <v>6617</v>
      </c>
      <c r="G988" s="63">
        <v>7411</v>
      </c>
      <c r="H988" s="62">
        <v>8309</v>
      </c>
    </row>
    <row r="989" spans="1:8" ht="25.5">
      <c r="A989" s="65">
        <v>700</v>
      </c>
      <c r="B989" s="66"/>
      <c r="C989" s="66"/>
      <c r="D989" s="66"/>
      <c r="E989" s="66" t="s">
        <v>145</v>
      </c>
      <c r="F989" s="68">
        <f>F990+F1016</f>
        <v>2877762</v>
      </c>
      <c r="G989" s="68">
        <f>G990+G1016</f>
        <v>3079935</v>
      </c>
      <c r="H989" s="68">
        <f>H990+H1016</f>
        <v>3180656</v>
      </c>
    </row>
    <row r="990" spans="1:8" ht="12.75">
      <c r="A990" s="31"/>
      <c r="B990" s="54" t="s">
        <v>70</v>
      </c>
      <c r="C990" s="54"/>
      <c r="D990" s="54"/>
      <c r="E990" s="55" t="s">
        <v>292</v>
      </c>
      <c r="F990" s="74">
        <f>F991+F1006+F1010</f>
        <v>2717400</v>
      </c>
      <c r="G990" s="74">
        <f>G991+G1006+G1010</f>
        <v>2905800</v>
      </c>
      <c r="H990" s="74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3">
        <f>F992+F996+F999</f>
        <v>2717400</v>
      </c>
      <c r="G991" s="63">
        <f>G992+G996+G999</f>
        <v>2905800</v>
      </c>
      <c r="H991" s="63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3">
        <f aca="true" t="shared" si="142" ref="F992:H993">F993</f>
        <v>0</v>
      </c>
      <c r="G992" s="63">
        <f t="shared" si="142"/>
        <v>0</v>
      </c>
      <c r="H992" s="63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3">
        <f t="shared" si="142"/>
        <v>0</v>
      </c>
      <c r="G993" s="63">
        <f t="shared" si="142"/>
        <v>0</v>
      </c>
      <c r="H993" s="63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3"/>
      <c r="G994" s="63"/>
      <c r="H994" s="31"/>
    </row>
    <row r="995" spans="1:8" ht="38.25">
      <c r="A995" s="31"/>
      <c r="B995" s="34"/>
      <c r="C995" s="34"/>
      <c r="D995" s="30"/>
      <c r="E995" s="35" t="s">
        <v>260</v>
      </c>
      <c r="F995" s="63"/>
      <c r="G995" s="63"/>
      <c r="H995" s="62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3">
        <f aca="true" t="shared" si="143" ref="F996:H997">F997</f>
        <v>0</v>
      </c>
      <c r="G996" s="63">
        <f t="shared" si="143"/>
        <v>0</v>
      </c>
      <c r="H996" s="63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3">
        <f t="shared" si="143"/>
        <v>0</v>
      </c>
      <c r="G997" s="63">
        <f t="shared" si="143"/>
        <v>0</v>
      </c>
      <c r="H997" s="63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3"/>
      <c r="G998" s="63"/>
      <c r="H998" s="62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3">
        <f>F1000+F1003</f>
        <v>2717400</v>
      </c>
      <c r="G999" s="63">
        <f>G1000+G1003</f>
        <v>2905800</v>
      </c>
      <c r="H999" s="63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3">
        <f aca="true" t="shared" si="144" ref="F1000:H1001">F1001</f>
        <v>0</v>
      </c>
      <c r="G1000" s="63">
        <f t="shared" si="144"/>
        <v>0</v>
      </c>
      <c r="H1000" s="63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3">
        <f t="shared" si="144"/>
        <v>0</v>
      </c>
      <c r="G1001" s="63">
        <f t="shared" si="144"/>
        <v>0</v>
      </c>
      <c r="H1001" s="63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3"/>
      <c r="G1002" s="63"/>
      <c r="H1002" s="62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3">
        <f aca="true" t="shared" si="145" ref="F1003:H1004">F1004</f>
        <v>2717400</v>
      </c>
      <c r="G1003" s="63">
        <f t="shared" si="145"/>
        <v>2905800</v>
      </c>
      <c r="H1003" s="63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3">
        <f t="shared" si="145"/>
        <v>2717400</v>
      </c>
      <c r="G1004" s="63">
        <f t="shared" si="145"/>
        <v>2905800</v>
      </c>
      <c r="H1004" s="63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3">
        <v>2717400</v>
      </c>
      <c r="G1005" s="63">
        <v>2905800</v>
      </c>
      <c r="H1005" s="62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3">
        <f>F1007</f>
        <v>0</v>
      </c>
      <c r="G1006" s="63">
        <f aca="true" t="shared" si="146" ref="G1006:H1008">G1007</f>
        <v>0</v>
      </c>
      <c r="H1006" s="63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3">
        <f>F1008</f>
        <v>0</v>
      </c>
      <c r="G1007" s="63">
        <f t="shared" si="146"/>
        <v>0</v>
      </c>
      <c r="H1007" s="63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3">
        <f>F1009</f>
        <v>0</v>
      </c>
      <c r="G1008" s="63">
        <f t="shared" si="146"/>
        <v>0</v>
      </c>
      <c r="H1008" s="63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3"/>
      <c r="G1009" s="63"/>
      <c r="H1009" s="62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3">
        <f>F1011</f>
        <v>0</v>
      </c>
      <c r="G1010" s="63">
        <f>G1011</f>
        <v>0</v>
      </c>
      <c r="H1010" s="63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3">
        <f>F1012+F1014</f>
        <v>0</v>
      </c>
      <c r="G1011" s="63">
        <f>G1012+G1014</f>
        <v>0</v>
      </c>
      <c r="H1011" s="63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3">
        <f>F1013</f>
        <v>0</v>
      </c>
      <c r="G1012" s="63">
        <f>G1013</f>
        <v>0</v>
      </c>
      <c r="H1012" s="63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3"/>
      <c r="G1013" s="63"/>
      <c r="H1013" s="62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3">
        <f>F1015</f>
        <v>0</v>
      </c>
      <c r="G1014" s="63">
        <f>G1015</f>
        <v>0</v>
      </c>
      <c r="H1014" s="63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3"/>
      <c r="G1015" s="63"/>
      <c r="H1015" s="62"/>
    </row>
    <row r="1016" spans="1:8" ht="12.75">
      <c r="A1016" s="31"/>
      <c r="B1016" s="54">
        <v>1000</v>
      </c>
      <c r="C1016" s="54"/>
      <c r="D1016" s="54"/>
      <c r="E1016" s="55" t="s">
        <v>314</v>
      </c>
      <c r="F1016" s="99">
        <f>F1017+F1021+F1029</f>
        <v>160362</v>
      </c>
      <c r="G1016" s="99">
        <f>G1017+G1021+G1029</f>
        <v>174135</v>
      </c>
      <c r="H1016" s="99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3">
        <f aca="true" t="shared" si="147" ref="F1017:H1019">F1018</f>
        <v>0</v>
      </c>
      <c r="G1017" s="63">
        <f t="shared" si="147"/>
        <v>0</v>
      </c>
      <c r="H1017" s="63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3">
        <f t="shared" si="147"/>
        <v>0</v>
      </c>
      <c r="G1018" s="63">
        <f t="shared" si="147"/>
        <v>0</v>
      </c>
      <c r="H1018" s="63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3">
        <f t="shared" si="147"/>
        <v>0</v>
      </c>
      <c r="G1019" s="63">
        <f t="shared" si="147"/>
        <v>0</v>
      </c>
      <c r="H1019" s="63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3"/>
      <c r="G1020" s="63"/>
      <c r="H1020" s="62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3">
        <f>F1022</f>
        <v>140510</v>
      </c>
      <c r="G1021" s="63">
        <f>G1022</f>
        <v>151900</v>
      </c>
      <c r="H1021" s="63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3">
        <f>F1023+F1025+F1027</f>
        <v>140510</v>
      </c>
      <c r="G1022" s="63">
        <f>G1023+G1025+G1027</f>
        <v>151900</v>
      </c>
      <c r="H1022" s="63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3">
        <f>F1024</f>
        <v>35020</v>
      </c>
      <c r="G1023" s="63">
        <f>G1024</f>
        <v>37850</v>
      </c>
      <c r="H1023" s="63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3">
        <v>35020</v>
      </c>
      <c r="G1024" s="63">
        <v>37850</v>
      </c>
      <c r="H1024" s="62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3">
        <f>F1026</f>
        <v>12390</v>
      </c>
      <c r="G1025" s="63">
        <f>G1026</f>
        <v>13400</v>
      </c>
      <c r="H1025" s="63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3">
        <v>12390</v>
      </c>
      <c r="G1026" s="63">
        <v>13400</v>
      </c>
      <c r="H1026" s="62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3">
        <f>F1028</f>
        <v>93100</v>
      </c>
      <c r="G1027" s="63">
        <f>G1028</f>
        <v>100650</v>
      </c>
      <c r="H1027" s="63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3">
        <v>93100</v>
      </c>
      <c r="G1028" s="63">
        <v>100650</v>
      </c>
      <c r="H1028" s="62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3">
        <f aca="true" t="shared" si="148" ref="F1029:H1030">F1030</f>
        <v>19852</v>
      </c>
      <c r="G1029" s="63">
        <f t="shared" si="148"/>
        <v>22235</v>
      </c>
      <c r="H1029" s="63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3">
        <f t="shared" si="148"/>
        <v>19852</v>
      </c>
      <c r="G1030" s="63">
        <f t="shared" si="148"/>
        <v>22235</v>
      </c>
      <c r="H1030" s="63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3">
        <f>F1032+F1034</f>
        <v>19852</v>
      </c>
      <c r="G1031" s="63">
        <f>G1032+G1034</f>
        <v>22235</v>
      </c>
      <c r="H1031" s="63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3">
        <f>F1033</f>
        <v>13235</v>
      </c>
      <c r="G1032" s="63">
        <f>G1033</f>
        <v>14824</v>
      </c>
      <c r="H1032" s="63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3">
        <v>13235</v>
      </c>
      <c r="G1033" s="63">
        <v>14824</v>
      </c>
      <c r="H1033" s="62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3">
        <f>F1035</f>
        <v>6617</v>
      </c>
      <c r="G1034" s="63">
        <f>G1035</f>
        <v>7411</v>
      </c>
      <c r="H1034" s="63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3">
        <v>6617</v>
      </c>
      <c r="G1035" s="63">
        <v>7411</v>
      </c>
      <c r="H1035" s="62">
        <v>8309</v>
      </c>
    </row>
    <row r="1036" spans="1:8" s="69" customFormat="1" ht="25.5">
      <c r="A1036" s="65">
        <v>700</v>
      </c>
      <c r="B1036" s="65"/>
      <c r="C1036" s="65"/>
      <c r="D1036" s="65"/>
      <c r="E1036" s="96" t="s">
        <v>148</v>
      </c>
      <c r="F1036" s="65">
        <f>F1037+F1041</f>
        <v>1624253</v>
      </c>
      <c r="G1036" s="65">
        <f>G1037+G1041</f>
        <v>1694300</v>
      </c>
      <c r="H1036" s="65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2">
        <v>1694300</v>
      </c>
      <c r="H1040" s="62">
        <v>1887900</v>
      </c>
    </row>
    <row r="1041" spans="1:8" ht="12.75">
      <c r="A1041" s="31"/>
      <c r="B1041" s="54">
        <v>1000</v>
      </c>
      <c r="C1041" s="54"/>
      <c r="D1041" s="54"/>
      <c r="E1041" s="55" t="s">
        <v>314</v>
      </c>
      <c r="F1041" s="103">
        <f>F1042+F1046</f>
        <v>19853</v>
      </c>
      <c r="G1041" s="103">
        <f>G1042+G1046</f>
        <v>0</v>
      </c>
      <c r="H1041" s="103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2">
        <v>0</v>
      </c>
      <c r="H1050" s="62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2">
        <v>0</v>
      </c>
      <c r="H1052" s="62">
        <v>0</v>
      </c>
    </row>
    <row r="1053" spans="1:8" s="69" customFormat="1" ht="25.5">
      <c r="A1053" s="65">
        <v>700</v>
      </c>
      <c r="B1053" s="65"/>
      <c r="C1053" s="65"/>
      <c r="D1053" s="65"/>
      <c r="E1053" s="96" t="s">
        <v>149</v>
      </c>
      <c r="F1053" s="65">
        <f>F1054+F1060</f>
        <v>1824100</v>
      </c>
      <c r="G1053" s="65">
        <f>G1054+G1060</f>
        <v>1944266</v>
      </c>
      <c r="H1053" s="65">
        <f>H1054+H1060</f>
        <v>2030060</v>
      </c>
    </row>
    <row r="1054" spans="1:8" s="84" customFormat="1" ht="12.75">
      <c r="A1054" s="83"/>
      <c r="B1054" s="100" t="s">
        <v>71</v>
      </c>
      <c r="C1054" s="100"/>
      <c r="D1054" s="100"/>
      <c r="E1054" s="101" t="s">
        <v>293</v>
      </c>
      <c r="F1054" s="104">
        <f aca="true" t="shared" si="152" ref="F1054:H1057">F1055</f>
        <v>1809800</v>
      </c>
      <c r="G1054" s="104">
        <f t="shared" si="152"/>
        <v>1905700</v>
      </c>
      <c r="H1054" s="104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2">
        <v>1905700</v>
      </c>
      <c r="H1058" s="62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2">
        <v>53000</v>
      </c>
      <c r="H1059" s="62">
        <v>53000</v>
      </c>
    </row>
    <row r="1060" spans="1:8" ht="12.75">
      <c r="A1060" s="31"/>
      <c r="B1060" s="54">
        <v>1000</v>
      </c>
      <c r="C1060" s="54"/>
      <c r="D1060" s="54"/>
      <c r="E1060" s="55" t="s">
        <v>314</v>
      </c>
      <c r="F1060" s="103">
        <f>F1061+F1065</f>
        <v>14300</v>
      </c>
      <c r="G1060" s="103">
        <f>G1061+G1065</f>
        <v>38566</v>
      </c>
      <c r="H1060" s="103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2">
        <v>16330</v>
      </c>
      <c r="H1064" s="62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2">
        <v>14824</v>
      </c>
      <c r="H1069" s="62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2">
        <v>7412</v>
      </c>
      <c r="H1071" s="62">
        <v>0</v>
      </c>
    </row>
    <row r="1072" spans="1:8" s="69" customFormat="1" ht="25.5">
      <c r="A1072" s="65">
        <v>700</v>
      </c>
      <c r="B1072" s="65"/>
      <c r="C1072" s="65"/>
      <c r="D1072" s="65"/>
      <c r="E1072" s="96" t="s">
        <v>150</v>
      </c>
      <c r="F1072" s="95">
        <f>F1073+F1086</f>
        <v>3984390</v>
      </c>
      <c r="G1072" s="95">
        <f>G1073+G1086</f>
        <v>4294230</v>
      </c>
      <c r="H1072" s="95">
        <f>H1073+H1086</f>
        <v>4697716</v>
      </c>
    </row>
    <row r="1073" spans="1:8" ht="25.5">
      <c r="A1073" s="31"/>
      <c r="B1073" s="54" t="s">
        <v>74</v>
      </c>
      <c r="C1073" s="54"/>
      <c r="D1073" s="54"/>
      <c r="E1073" s="55" t="s">
        <v>301</v>
      </c>
      <c r="F1073" s="102">
        <f>F1074+F1081</f>
        <v>3964700</v>
      </c>
      <c r="G1073" s="102">
        <f>G1074+G1081</f>
        <v>4273000</v>
      </c>
      <c r="H1073" s="102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2">
        <f>F1075</f>
        <v>3302500</v>
      </c>
      <c r="G1074" s="62">
        <f>G1075</f>
        <v>3560000</v>
      </c>
      <c r="H1074" s="62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4">
        <v>1000</v>
      </c>
      <c r="C1086" s="54"/>
      <c r="D1086" s="54"/>
      <c r="E1086" s="55" t="s">
        <v>314</v>
      </c>
      <c r="F1086" s="103">
        <f>F1087+F1091</f>
        <v>19690</v>
      </c>
      <c r="G1086" s="103">
        <f>G1087+G1091</f>
        <v>21230</v>
      </c>
      <c r="H1086" s="103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2">
        <v>21230</v>
      </c>
      <c r="H1090" s="62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2">
        <v>0</v>
      </c>
      <c r="H1095" s="62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2">
        <v>0</v>
      </c>
      <c r="H1097" s="62">
        <v>8309</v>
      </c>
    </row>
    <row r="1098" spans="1:8" s="69" customFormat="1" ht="12.75">
      <c r="A1098" s="65">
        <v>700</v>
      </c>
      <c r="B1098" s="65"/>
      <c r="C1098" s="65"/>
      <c r="D1098" s="65"/>
      <c r="E1098" s="65" t="s">
        <v>151</v>
      </c>
      <c r="F1098" s="65">
        <f>F1099+F1107</f>
        <v>923300</v>
      </c>
      <c r="G1098" s="65">
        <f>G1099+G1107</f>
        <v>960800</v>
      </c>
      <c r="H1098" s="65">
        <f>H1099+H1107</f>
        <v>1072340</v>
      </c>
    </row>
    <row r="1099" spans="1:8" ht="25.5">
      <c r="A1099" s="31"/>
      <c r="B1099" s="54" t="s">
        <v>74</v>
      </c>
      <c r="C1099" s="54"/>
      <c r="D1099" s="54"/>
      <c r="E1099" s="55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2">
        <f t="shared" si="159"/>
        <v>904000</v>
      </c>
      <c r="G1100" s="62">
        <f t="shared" si="159"/>
        <v>940000</v>
      </c>
      <c r="H1100" s="62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4">
        <v>1000</v>
      </c>
      <c r="C1107" s="54"/>
      <c r="D1107" s="54"/>
      <c r="E1107" s="55" t="s">
        <v>314</v>
      </c>
      <c r="F1107" s="103">
        <f aca="true" t="shared" si="161" ref="F1107:H1110">F1108</f>
        <v>19300</v>
      </c>
      <c r="G1107" s="103">
        <f t="shared" si="161"/>
        <v>20800</v>
      </c>
      <c r="H1107" s="103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2">
        <v>20800</v>
      </c>
      <c r="H1111" s="62">
        <v>22340</v>
      </c>
    </row>
    <row r="1112" spans="1:8" s="69" customFormat="1" ht="12.75">
      <c r="A1112" s="65">
        <v>700</v>
      </c>
      <c r="B1112" s="65"/>
      <c r="C1112" s="65"/>
      <c r="D1112" s="65"/>
      <c r="E1112" s="65" t="s">
        <v>152</v>
      </c>
      <c r="F1112" s="95">
        <f>F1113+F1124</f>
        <v>1976720</v>
      </c>
      <c r="G1112" s="95">
        <f>G1113+G1124</f>
        <v>2119570</v>
      </c>
      <c r="H1112" s="95">
        <f>H1113+H1124</f>
        <v>2425960</v>
      </c>
    </row>
    <row r="1113" spans="1:8" ht="25.5">
      <c r="A1113" s="31"/>
      <c r="B1113" s="54" t="s">
        <v>74</v>
      </c>
      <c r="C1113" s="54"/>
      <c r="D1113" s="54"/>
      <c r="E1113" s="55" t="s">
        <v>301</v>
      </c>
      <c r="F1113" s="102">
        <f>F1114</f>
        <v>1954300</v>
      </c>
      <c r="G1113" s="102">
        <f>G1114</f>
        <v>2095400</v>
      </c>
      <c r="H1113" s="102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2">
        <f>F1115+F1121</f>
        <v>1954300</v>
      </c>
      <c r="G1114" s="62">
        <f>G1115+G1121</f>
        <v>2095400</v>
      </c>
      <c r="H1114" s="62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4">
        <v>1000</v>
      </c>
      <c r="C1124" s="54"/>
      <c r="D1124" s="54"/>
      <c r="E1124" s="55" t="s">
        <v>314</v>
      </c>
      <c r="F1124" s="103">
        <f aca="true" t="shared" si="164" ref="F1124:H1127">F1125</f>
        <v>22420</v>
      </c>
      <c r="G1124" s="103">
        <f t="shared" si="164"/>
        <v>24170</v>
      </c>
      <c r="H1124" s="103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69" customFormat="1" ht="12.75">
      <c r="A1129" s="65">
        <v>700</v>
      </c>
      <c r="B1129" s="65"/>
      <c r="C1129" s="65"/>
      <c r="D1129" s="65"/>
      <c r="E1129" s="65" t="s">
        <v>153</v>
      </c>
      <c r="F1129" s="95">
        <f>F1130+F1173</f>
        <v>29175597</v>
      </c>
      <c r="G1129" s="95">
        <f>G1130+G1173</f>
        <v>32212645</v>
      </c>
      <c r="H1129" s="95">
        <f>H1130+H1173</f>
        <v>35263095</v>
      </c>
    </row>
    <row r="1130" spans="1:8" ht="25.5">
      <c r="A1130" s="31"/>
      <c r="B1130" s="54" t="s">
        <v>225</v>
      </c>
      <c r="C1130" s="54"/>
      <c r="D1130" s="54"/>
      <c r="E1130" s="55" t="s">
        <v>306</v>
      </c>
      <c r="F1130" s="56">
        <f>F1140+F1164+F1168</f>
        <v>27814600</v>
      </c>
      <c r="G1130" s="56">
        <f>G1140+G1164+G1168</f>
        <v>30735000</v>
      </c>
      <c r="H1130" s="56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4">
        <v>1000</v>
      </c>
      <c r="C1173" s="54"/>
      <c r="D1173" s="54"/>
      <c r="E1173" s="55" t="s">
        <v>314</v>
      </c>
      <c r="F1173" s="56">
        <f>F1174+F1178</f>
        <v>1360997</v>
      </c>
      <c r="G1173" s="56">
        <f>G1174+G1178</f>
        <v>1477645</v>
      </c>
      <c r="H1173" s="56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69" customFormat="1" ht="12.75">
      <c r="A1185" s="88">
        <v>700</v>
      </c>
      <c r="B1185" s="88"/>
      <c r="C1185" s="88"/>
      <c r="D1185" s="88"/>
      <c r="E1185" s="88" t="s">
        <v>154</v>
      </c>
      <c r="F1185" s="81">
        <f>F1186</f>
        <v>1174000</v>
      </c>
      <c r="G1185" s="81">
        <f>G1186</f>
        <v>1266000</v>
      </c>
      <c r="H1185" s="81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49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3">
        <v>1174000</v>
      </c>
      <c r="G1190" s="52">
        <v>1266000</v>
      </c>
      <c r="H1190" s="53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4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0"/>
      <c r="E1193" s="111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1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1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1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1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5"/>
      <c r="D1198" s="28"/>
      <c r="E1198" s="111" t="s">
        <v>379</v>
      </c>
      <c r="F1198" s="61">
        <f>F1196-F1197</f>
        <v>57560</v>
      </c>
      <c r="G1198" s="61">
        <f>G1196-G1197</f>
        <v>0</v>
      </c>
      <c r="H1198" s="61">
        <f>H1196-H1197</f>
        <v>0</v>
      </c>
    </row>
    <row r="1199" spans="2:8" ht="12.75">
      <c r="B1199" s="28"/>
      <c r="C1199" s="115"/>
      <c r="D1199" s="28"/>
      <c r="E1199" s="111"/>
      <c r="F1199" s="116"/>
      <c r="G1199" s="116"/>
      <c r="H1199" s="116"/>
    </row>
    <row r="1200" spans="2:8" ht="12.75" customHeight="1">
      <c r="B1200" s="28"/>
      <c r="C1200" s="239" t="s">
        <v>385</v>
      </c>
      <c r="D1200" s="28"/>
      <c r="E1200" s="111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239"/>
      <c r="D1201" s="28"/>
      <c r="E1201" s="111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239"/>
      <c r="D1202" s="28"/>
      <c r="E1202" s="111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239"/>
      <c r="D1203" s="28"/>
      <c r="E1203" s="111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239"/>
      <c r="D1204" s="28"/>
      <c r="E1204" s="111" t="s">
        <v>382</v>
      </c>
      <c r="F1204" s="43"/>
      <c r="G1204" s="43"/>
      <c r="H1204" s="43"/>
    </row>
    <row r="1205" spans="2:8" ht="12.75">
      <c r="B1205" s="28"/>
      <c r="C1205" s="239"/>
      <c r="D1205" s="28"/>
      <c r="E1205" s="111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239"/>
      <c r="D1206" s="28"/>
      <c r="E1206" s="111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239"/>
      <c r="D1207" s="28"/>
      <c r="E1207" s="111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2">
        <v>2007</v>
      </c>
      <c r="F1208" s="113">
        <v>2008</v>
      </c>
      <c r="G1208" s="113">
        <v>2009</v>
      </c>
      <c r="H1208" s="113">
        <v>2010</v>
      </c>
    </row>
    <row r="1209" spans="2:8" ht="12.75">
      <c r="B1209" s="28" t="s">
        <v>393</v>
      </c>
      <c r="C1209" s="28" t="s">
        <v>386</v>
      </c>
      <c r="D1209" s="28"/>
      <c r="E1209" s="109">
        <v>9106900</v>
      </c>
      <c r="F1209" s="108">
        <v>7658000</v>
      </c>
      <c r="G1209" s="108">
        <v>8236000</v>
      </c>
      <c r="H1209" s="108">
        <v>8866000</v>
      </c>
    </row>
    <row r="1210" spans="2:8" ht="12.75">
      <c r="B1210" s="28" t="s">
        <v>36</v>
      </c>
      <c r="C1210" s="28" t="s">
        <v>387</v>
      </c>
      <c r="D1210" s="28"/>
      <c r="E1210" s="109" t="s">
        <v>397</v>
      </c>
      <c r="F1210" s="108">
        <v>4991100</v>
      </c>
      <c r="G1210" s="108">
        <v>5367800</v>
      </c>
      <c r="H1210" s="108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08">
        <v>4310400</v>
      </c>
      <c r="G1211" s="108">
        <v>4635800</v>
      </c>
      <c r="H1211" s="108">
        <v>4990500</v>
      </c>
    </row>
    <row r="1212" spans="2:8" ht="25.5">
      <c r="B1212" s="28" t="s">
        <v>38</v>
      </c>
      <c r="C1212" s="28" t="s">
        <v>389</v>
      </c>
      <c r="D1212" s="28"/>
      <c r="E1212" s="109" t="s">
        <v>394</v>
      </c>
      <c r="F1212" s="108">
        <v>4195200</v>
      </c>
      <c r="G1212" s="108">
        <v>4511600</v>
      </c>
      <c r="H1212" s="108">
        <v>4857000</v>
      </c>
    </row>
    <row r="1213" spans="2:8" ht="25.5">
      <c r="B1213" s="28" t="s">
        <v>39</v>
      </c>
      <c r="C1213" s="28" t="s">
        <v>390</v>
      </c>
      <c r="D1213" s="28"/>
      <c r="E1213" s="109" t="s">
        <v>396</v>
      </c>
      <c r="F1213" s="108">
        <v>4210500</v>
      </c>
      <c r="G1213" s="108">
        <v>4528300</v>
      </c>
      <c r="H1213" s="108">
        <v>4875000</v>
      </c>
    </row>
    <row r="1214" spans="2:8" ht="12.75">
      <c r="B1214" s="28" t="s">
        <v>40</v>
      </c>
      <c r="C1214" s="28" t="s">
        <v>391</v>
      </c>
      <c r="D1214" s="28"/>
      <c r="E1214" s="109" t="s">
        <v>398</v>
      </c>
      <c r="F1214" s="108">
        <v>4889000</v>
      </c>
      <c r="G1214" s="108">
        <v>5258000</v>
      </c>
      <c r="H1214" s="108">
        <v>5660400</v>
      </c>
    </row>
    <row r="1215" spans="2:8" ht="12.75">
      <c r="B1215" s="28" t="s">
        <v>125</v>
      </c>
      <c r="C1215" s="28" t="s">
        <v>392</v>
      </c>
      <c r="D1215" s="28"/>
      <c r="E1215" s="109" t="s">
        <v>399</v>
      </c>
      <c r="F1215" s="108">
        <v>4986200</v>
      </c>
      <c r="G1215" s="108">
        <v>5362500</v>
      </c>
      <c r="H1215" s="108">
        <v>5772800</v>
      </c>
    </row>
    <row r="1216" spans="2:8" ht="12.75">
      <c r="B1216" s="28"/>
      <c r="C1216" s="28"/>
      <c r="D1216" s="28"/>
      <c r="E1216" s="109"/>
      <c r="F1216" s="108">
        <f>F1209+F1210+F1211+F1212+F1213+F1214+F1215</f>
        <v>35240400</v>
      </c>
      <c r="G1216" s="108">
        <f>G1209+G1210+G1211+G1212+G1213+G1214+G1215</f>
        <v>37900000</v>
      </c>
      <c r="H1216" s="108">
        <f>H1209+H1210+H1211+H1212+H1213+H1214+H1215</f>
        <v>40800300</v>
      </c>
    </row>
    <row r="1217" spans="2:8" ht="12.75">
      <c r="B1217" s="28"/>
      <c r="C1217" s="28"/>
      <c r="D1217" s="28"/>
      <c r="E1217" s="109"/>
      <c r="F1217" s="108">
        <f>F1218-F1216</f>
        <v>0</v>
      </c>
      <c r="G1217" s="108">
        <f>G1218-G1216</f>
        <v>0</v>
      </c>
      <c r="H1217" s="108">
        <f>H1218-H1216</f>
        <v>0</v>
      </c>
    </row>
    <row r="1218" spans="2:8" ht="12.75">
      <c r="B1218" s="28"/>
      <c r="C1218" s="28" t="s">
        <v>400</v>
      </c>
      <c r="D1218" s="28"/>
      <c r="E1218" s="109">
        <v>41910320</v>
      </c>
      <c r="F1218" s="108">
        <v>35240400</v>
      </c>
      <c r="G1218" s="108">
        <v>37900000</v>
      </c>
      <c r="H1218" s="108">
        <v>40800300</v>
      </c>
    </row>
    <row r="1219" spans="2:8" ht="12.75">
      <c r="B1219" s="28"/>
      <c r="C1219" s="28"/>
      <c r="D1219" s="28"/>
      <c r="E1219" s="109"/>
      <c r="F1219" s="114">
        <f>F1218/E1218</f>
        <v>0.8408525632827427</v>
      </c>
      <c r="G1219" s="114">
        <f>G1218/F1218</f>
        <v>1.075470198976175</v>
      </c>
      <c r="H1219" s="114">
        <f>H1218/G1218</f>
        <v>1.0765250659630607</v>
      </c>
    </row>
    <row r="1220" spans="2:8" ht="12.75">
      <c r="B1220" s="28"/>
      <c r="C1220" s="28"/>
      <c r="D1220" s="28"/>
      <c r="E1220" s="109"/>
      <c r="F1220" s="108"/>
      <c r="G1220" s="108"/>
      <c r="H1220" s="108"/>
    </row>
    <row r="1221" spans="2:8" ht="12.75">
      <c r="B1221" s="28"/>
      <c r="C1221" s="28"/>
      <c r="D1221" s="28"/>
      <c r="E1221" s="109"/>
      <c r="F1221" s="108"/>
      <c r="G1221" s="108"/>
      <c r="H1221" s="108"/>
    </row>
    <row r="1222" spans="2:8" ht="12.75">
      <c r="B1222" s="28"/>
      <c r="C1222" s="28"/>
      <c r="D1222" s="28"/>
      <c r="E1222" s="109"/>
      <c r="F1222" s="108"/>
      <c r="G1222" s="108"/>
      <c r="H1222" s="108"/>
    </row>
    <row r="1223" spans="2:8" ht="12.75">
      <c r="B1223" s="28"/>
      <c r="C1223" s="28"/>
      <c r="D1223" s="28"/>
      <c r="E1223" s="109"/>
      <c r="F1223" s="108"/>
      <c r="G1223" s="108"/>
      <c r="H1223" s="108"/>
    </row>
    <row r="1224" spans="2:8" ht="12.75">
      <c r="B1224" s="28"/>
      <c r="C1224" s="28"/>
      <c r="D1224" s="28"/>
      <c r="E1224" s="109"/>
      <c r="F1224" s="108"/>
      <c r="G1224" s="108"/>
      <c r="H1224" s="108"/>
    </row>
    <row r="1225" spans="2:8" ht="12.75">
      <c r="B1225" s="28"/>
      <c r="C1225" s="28"/>
      <c r="D1225" s="28"/>
      <c r="E1225" s="109"/>
      <c r="F1225" s="108"/>
      <c r="G1225" s="108"/>
      <c r="H1225" s="108"/>
    </row>
    <row r="1226" spans="2:8" ht="12.75">
      <c r="B1226" s="28"/>
      <c r="C1226" s="28"/>
      <c r="D1226" s="28"/>
      <c r="E1226" s="109"/>
      <c r="F1226" s="108"/>
      <c r="G1226" s="108"/>
      <c r="H1226" s="108"/>
    </row>
    <row r="1227" spans="2:8" ht="12.75">
      <c r="B1227" s="28"/>
      <c r="C1227" s="28"/>
      <c r="D1227" s="28"/>
      <c r="E1227" s="109"/>
      <c r="F1227" s="108"/>
      <c r="G1227" s="108"/>
      <c r="H1227" s="108"/>
    </row>
    <row r="1228" spans="2:8" ht="12.75">
      <c r="B1228" s="28"/>
      <c r="C1228" s="28"/>
      <c r="D1228" s="28"/>
      <c r="E1228" s="109"/>
      <c r="F1228" s="108"/>
      <c r="G1228" s="108"/>
      <c r="H1228" s="108"/>
    </row>
    <row r="1229" spans="2:8" ht="12.75">
      <c r="B1229" s="28"/>
      <c r="C1229" s="28"/>
      <c r="D1229" s="28"/>
      <c r="E1229" s="109"/>
      <c r="F1229" s="108"/>
      <c r="G1229" s="108"/>
      <c r="H1229" s="108"/>
    </row>
    <row r="1230" spans="2:8" ht="12.75">
      <c r="B1230" s="28"/>
      <c r="C1230" s="28"/>
      <c r="D1230" s="28"/>
      <c r="E1230" s="109"/>
      <c r="F1230" s="108"/>
      <c r="G1230" s="108"/>
      <c r="H1230" s="108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2016-12-30T06:24:31Z</cp:lastPrinted>
  <dcterms:created xsi:type="dcterms:W3CDTF">2007-10-15T05:24:48Z</dcterms:created>
  <dcterms:modified xsi:type="dcterms:W3CDTF">2017-12-15T06:34:13Z</dcterms:modified>
  <cp:category/>
  <cp:version/>
  <cp:contentType/>
  <cp:contentStatus/>
</cp:coreProperties>
</file>