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83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<sst xmlns="http://schemas.openxmlformats.org/spreadsheetml/2006/main" count="511" uniqueCount="274">
  <si>
    <t>Вед</t>
  </si>
  <si>
    <t>Рз,Пр</t>
  </si>
  <si>
    <t>ЦСР</t>
  </si>
  <si>
    <t>ВР</t>
  </si>
  <si>
    <t>Наименование расходов</t>
  </si>
  <si>
    <t>Администрация Усть-Черновского сельского поселения</t>
  </si>
  <si>
    <t>0100</t>
  </si>
  <si>
    <t>0104</t>
  </si>
  <si>
    <t>500</t>
  </si>
  <si>
    <t>Центральный аппарат</t>
  </si>
  <si>
    <t>Резервные фонды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</si>
  <si>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</si>
  <si>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</si>
  <si>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</si>
  <si>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</si>
  <si>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</si>
  <si>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</si>
  <si>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Уличное освещение</t>
  </si>
  <si>
    <t>Организация и содержание мест захоронения</t>
  </si>
  <si>
    <t>Сбор и вывоз твердых бытовых отходов</t>
  </si>
  <si>
    <t>Прочие мероприятия по благоустройству поселений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</si>
  <si>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</si>
  <si>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</si>
  <si>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0203</t>
  </si>
  <si>
    <t>0200</t>
  </si>
  <si>
    <t>Национальная оборона</t>
  </si>
  <si>
    <t>0106</t>
  </si>
  <si>
    <t>Социальное обеспечение населения</t>
  </si>
  <si>
    <t>1003</t>
  </si>
  <si>
    <t>0310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</si>
  <si>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</si>
  <si>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</si>
  <si>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0300</t>
  </si>
  <si>
    <t>0800</t>
  </si>
  <si>
    <t>0801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</si>
  <si>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</si>
  <si>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общегосударственные вопросы</t>
  </si>
  <si>
    <t>Обеспечение деятельности финансовых, налоговых  и таможенных органов и органов финансового (финансово-бюджетного надзора)</t>
  </si>
  <si>
    <t>Руководство и управление в сфере установленных функций</t>
  </si>
  <si>
    <t>Поддержка жилищного хозяйства</t>
  </si>
  <si>
    <t>Библиотека</t>
  </si>
  <si>
    <t>Физкультурно-оздоровительная работа и спортивные мероприятия</t>
  </si>
  <si>
    <t>Общегосударственные вопросы</t>
  </si>
  <si>
    <t>Культура</t>
  </si>
  <si>
    <t>Всего расходов</t>
  </si>
  <si>
    <t>0309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</si>
  <si>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</si>
  <si>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 , гражданская оборона</t>
  </si>
  <si>
    <t>0103</t>
  </si>
  <si>
    <t>Межбюджетные трансферты</t>
  </si>
  <si>
    <t>1100</t>
  </si>
  <si>
    <t>Физическая культура и спорт</t>
  </si>
  <si>
    <t>0111</t>
  </si>
  <si>
    <t>0113</t>
  </si>
  <si>
    <t>1102</t>
  </si>
  <si>
    <t>Массовый спорт</t>
  </si>
  <si>
    <t xml:space="preserve">   к решению Совета депутатов </t>
  </si>
  <si>
    <t>100</t>
  </si>
  <si>
    <t>Расходы на выплаты персоналу в целях обеспечения выполнения функций муниципальными органами , казенными учреждениями</t>
  </si>
  <si>
    <t>120</t>
  </si>
  <si>
    <t>200</t>
  </si>
  <si>
    <t>Закупка товаров, работ и услуг для муниципальных нужд</t>
  </si>
  <si>
    <t>240</t>
  </si>
  <si>
    <t>800</t>
  </si>
  <si>
    <t>Иные бюджетные ассигнования</t>
  </si>
  <si>
    <t>850</t>
  </si>
  <si>
    <t>Резервный фонд</t>
  </si>
  <si>
    <t>Резервный фонд  администрации поселения</t>
  </si>
  <si>
    <t>870</t>
  </si>
  <si>
    <t>Резервные средства</t>
  </si>
  <si>
    <t xml:space="preserve">Межбюджетные трансферты </t>
  </si>
  <si>
    <t>810</t>
  </si>
  <si>
    <t>Иные расходы по благоустройству</t>
  </si>
  <si>
    <t>Представление услуги по организации досуга и обеспечения жителей поселения услугами учреждений культуры</t>
  </si>
  <si>
    <t>Расходы на проведение спортивных мероприятий</t>
  </si>
  <si>
    <t>Межбюджетные трансферты  бюджетам  муниципальных районов  на осуществлению части полномочий по обеспечению жильем молодых семей</t>
  </si>
  <si>
    <t>Межбюджетные трансферты  бюджетам  муниципальных районов  на осуществлению части полномочий по осуществлению внешнего финансового контроля</t>
  </si>
  <si>
    <t>110</t>
  </si>
  <si>
    <t xml:space="preserve"> Дом культуры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</si>
  <si>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</si>
  <si>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</si>
  <si>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</si>
  <si>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</si>
  <si>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Представление услуги по организации библиотечного обслуживания населения</t>
  </si>
  <si>
    <t xml:space="preserve">Мероприятия по предупреждению и ликвидации последствий чрезвычайных ситуаций и стихийных бедствий </t>
  </si>
  <si>
    <t xml:space="preserve">Капитальный ремонт муниципального жилищного фонда </t>
  </si>
  <si>
    <t>0400</t>
  </si>
  <si>
    <t>Национальная экономика</t>
  </si>
  <si>
    <t>540</t>
  </si>
  <si>
    <t>Иные бюджетные  трансферты</t>
  </si>
  <si>
    <t>300</t>
  </si>
  <si>
    <t>Социальное обеспечение  и иные выплаты населению</t>
  </si>
  <si>
    <t>Иные межбюджетные трансферты</t>
  </si>
  <si>
    <t>Расходы на выплаты персоналу казенных органов</t>
  </si>
  <si>
    <t>0409</t>
  </si>
  <si>
    <t>Дорожное хозяйство</t>
  </si>
  <si>
    <t>0010000</t>
  </si>
  <si>
    <t>0013600</t>
  </si>
  <si>
    <t>Текущий ремонт автомобильных дорог и искусственных сооружений на них</t>
  </si>
  <si>
    <t>Содержание автомобильных дорог и искусственных сооружений на них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</si>
  <si>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</si>
  <si>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</si>
  <si>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Реализация функций, связанных с муниципальным управлением</t>
  </si>
  <si>
    <t>Выполнение других обязательств муниципального образования</t>
  </si>
  <si>
    <t>Руководство и управление в сфере установленных функций органов государственной власти</t>
  </si>
  <si>
    <t>Совет депутатов Усть-Черновского сельского поселения</t>
  </si>
  <si>
    <t>727</t>
  </si>
  <si>
    <t>717</t>
  </si>
  <si>
    <t>Финансовый отдел администрации Усть-Черновского сельского поселения</t>
  </si>
  <si>
    <t>1000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</si>
  <si>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</si>
  <si>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</si>
  <si>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</si>
  <si>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выплаты персоналу  органов местного самоуправления</t>
  </si>
  <si>
    <t>Иные закупки товаров, работ и услуг для обеспечения муниципальных нужд</t>
  </si>
  <si>
    <t xml:space="preserve">Уплата налогов, сборов и иных  платежей </t>
  </si>
  <si>
    <t>Автомобильный транспорт</t>
  </si>
  <si>
    <t>Транспорт</t>
  </si>
  <si>
    <t>0408</t>
  </si>
  <si>
    <t xml:space="preserve">Субсидии на возмещение части затрат, связанные с перевозкой пассажиров автомобильным </t>
  </si>
  <si>
    <t>Государственная программа Пермского края «Региональная политика и развитие территорий»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</si>
  <si>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соглашениями</t>
  </si>
  <si>
    <t>Межбюджетные трансферты  бюджетам  муниципальных районов  на осуществление части полномочий по решению вопросов местного значения в части библиотечного обслуживание населения</t>
  </si>
  <si>
    <t>Расходы бюджета поселения по софинансированию приоритетного регионального проекта "Благоустройство" (бюджет поселения)</t>
  </si>
  <si>
    <t>Дорожное хозяйство (дорожные фонды)</t>
  </si>
  <si>
    <t>Государственная программа Пермского края «Обеспечение общественной безопасности Пермского края»</t>
  </si>
  <si>
    <t>Государственная программа Пермского края "Социальная поддержка граждан Пермского края"</t>
  </si>
  <si>
    <t>320</t>
  </si>
  <si>
    <t>Социальные выплаты гражданам, кроме публичных нормативных социальных выплат</t>
  </si>
  <si>
    <t>21 8 0000</t>
  </si>
  <si>
    <t>21 8 0100</t>
  </si>
  <si>
    <t>60 0 0503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</si>
  <si>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 проектов муниципальных образований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</si>
  <si>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</si>
  <si>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</si>
  <si>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</si>
  <si>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</si>
  <si>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</si>
  <si>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Государственная программа Пермского края "Развитие транспортной системы"</t>
  </si>
  <si>
    <t>Подпрограмма " Совершенствование и развитие сети автомобильных дорог Пермского края" государственной программы пермского края "Развитие транспортной системы"</t>
  </si>
  <si>
    <t>Финансовое обеспечение дорожной деятельности за счет средств федерального бюджета</t>
  </si>
  <si>
    <t>0314</t>
  </si>
  <si>
    <t xml:space="preserve">Другие вопросы в области национальной безопасности и правоохранительной деятельности </t>
  </si>
  <si>
    <t>00 2 00 00000</t>
  </si>
  <si>
    <t>00 2 04 00000</t>
  </si>
  <si>
    <t>52 1 00 00000</t>
  </si>
  <si>
    <t>52 1 06 00000</t>
  </si>
  <si>
    <t>52 1 06 01000</t>
  </si>
  <si>
    <t>52 1 06 03000</t>
  </si>
  <si>
    <t>00 2 03 00000</t>
  </si>
  <si>
    <t>07 0 00 00000</t>
  </si>
  <si>
    <t>07 0 05 00000</t>
  </si>
  <si>
    <t>09 2 00 00000</t>
  </si>
  <si>
    <t>09 2 03 00000</t>
  </si>
  <si>
    <t>08 0 00 00000</t>
  </si>
  <si>
    <t>08 6 00 00000</t>
  </si>
  <si>
    <t>24 7 00 00000</t>
  </si>
  <si>
    <t>24 7 99 00000</t>
  </si>
  <si>
    <t>30 3 00 00000</t>
  </si>
  <si>
    <t>30 3 02 00000</t>
  </si>
  <si>
    <t>13 0 00 00000</t>
  </si>
  <si>
    <t>13 1 00 00000</t>
  </si>
  <si>
    <t>13 1 53 90000</t>
  </si>
  <si>
    <t>31 5 00 00000</t>
  </si>
  <si>
    <t>31 5 03 00000</t>
  </si>
  <si>
    <t>31 5 04 00000</t>
  </si>
  <si>
    <t>35 0 00 00000</t>
  </si>
  <si>
    <t>35 0 02 00000</t>
  </si>
  <si>
    <t>17 0 00 00000</t>
  </si>
  <si>
    <t>17 2 00 00000</t>
  </si>
  <si>
    <t>17 2 62 01000</t>
  </si>
  <si>
    <t>60 0 00 00000</t>
  </si>
  <si>
    <t>60 0 01 00000</t>
  </si>
  <si>
    <t>60 0 04 00000</t>
  </si>
  <si>
    <t>44 0 00 00000</t>
  </si>
  <si>
    <t>44 0 99 00000</t>
  </si>
  <si>
    <t>44 2 00 00000</t>
  </si>
  <si>
    <t>44 2 99 00000</t>
  </si>
  <si>
    <t>52 1 06 02000</t>
  </si>
  <si>
    <t>03 0 00 00000</t>
  </si>
  <si>
    <t>51 2 00 00000</t>
  </si>
  <si>
    <t>51 2 97 00000</t>
  </si>
  <si>
    <t>08 6 01 00000</t>
  </si>
  <si>
    <t>08 6 01 2П160</t>
  </si>
  <si>
    <t>Подпрограмма "Реализация государственных полномочий Пермского края"</t>
  </si>
  <si>
    <t>Основное мероприятие "Передача государственных полномочий"</t>
  </si>
  <si>
    <t>Составление протоколов об административных правонарушениях</t>
  </si>
  <si>
    <t>08 6 01 51180</t>
  </si>
  <si>
    <t>31 0 00 00000</t>
  </si>
  <si>
    <t>03 1 01 00000</t>
  </si>
  <si>
    <t>03 1 01 2С020</t>
  </si>
  <si>
    <t>Подпрограмма "Реализация системы мер социальной помощи и поддержки отдельных категорий граждан Пермского края"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</si>
  <si>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</si>
  <si>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</si>
  <si>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02 0 00 00000</t>
  </si>
  <si>
    <t>02 0 00 02000</t>
  </si>
  <si>
    <t>0107</t>
  </si>
  <si>
    <t>Обеспечение проведения выборов и референдумов</t>
  </si>
  <si>
    <t>Проведение выборов и референдумов</t>
  </si>
  <si>
    <t>Проведение выборов  в представительные органы муниципальных образований</t>
  </si>
  <si>
    <t>09 2 03 02000</t>
  </si>
  <si>
    <t>Членский взнос в Совет муниципальных образований</t>
  </si>
  <si>
    <t>Реализация других функций ,связанных с обеспечением национальной безопасности правоохранительной деятельности</t>
  </si>
  <si>
    <t>Обеспечение деятельности подведомственных учреждений</t>
  </si>
  <si>
    <t>60 0 05 00000</t>
  </si>
  <si>
    <t>60 0 05 01000</t>
  </si>
  <si>
    <t>60 0 05 02000</t>
  </si>
  <si>
    <t>830</t>
  </si>
  <si>
    <t>Исполнение судебных актов</t>
  </si>
  <si>
    <t>Подпрограмма «Оказание государственной поддержки органам местного самоуправления при реализации 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образований» г</t>
  </si>
  <si>
    <t>Изменения +; -</t>
  </si>
  <si>
    <t>Приложение 3</t>
  </si>
  <si>
    <t>Субсидии юридическим лицам (муниципальных учреждений) и  физическим лицам - производителям товаров, работ, услуг</t>
  </si>
  <si>
    <t>1001</t>
  </si>
  <si>
    <t>49 1 00 00000</t>
  </si>
  <si>
    <t>Ежемесячная доплата к пенсиям отдельным категориям пенсионеров</t>
  </si>
  <si>
    <t>49 1 01 00000</t>
  </si>
  <si>
    <t>Социальное обеспечение и иные выплаты населению</t>
  </si>
  <si>
    <t>310</t>
  </si>
  <si>
    <t>Пенсионное обеспечение</t>
  </si>
  <si>
    <t>Публичные нормативные социальные выплаты гражданам</t>
  </si>
  <si>
    <t>52 1 03 71000</t>
  </si>
  <si>
    <t>Иные межбюджетные трансферты на обеспечение мероприятий по капитальному ремонту жилищного фонда</t>
  </si>
  <si>
    <t>+10000,00</t>
  </si>
  <si>
    <t>Пенсии за выслугу лет лицам, замещавшим муниципальные должности муниципального образования, муниципальным служащим</t>
  </si>
  <si>
    <t>Утвержденный план 01.07.2016 год</t>
  </si>
  <si>
    <t>-3053,87</t>
  </si>
  <si>
    <t>+3053,87</t>
  </si>
  <si>
    <t>-36300,00</t>
  </si>
  <si>
    <t>+13100,00</t>
  </si>
  <si>
    <t>+824200,00</t>
  </si>
  <si>
    <t>+837300,00</t>
  </si>
  <si>
    <t>-50000,00</t>
  </si>
  <si>
    <t>-6700,00</t>
  </si>
  <si>
    <t>-16700,00</t>
  </si>
  <si>
    <t>-23400,00</t>
  </si>
  <si>
    <t>-73400,00</t>
  </si>
  <si>
    <t>-10600,00</t>
  </si>
  <si>
    <t>-84000,00</t>
  </si>
  <si>
    <t>-2930,00</t>
  </si>
  <si>
    <t>+930800,00</t>
  </si>
  <si>
    <t>+927870,00</t>
  </si>
  <si>
    <t>+630100,00</t>
  </si>
  <si>
    <t>+72860,00</t>
  </si>
  <si>
    <t>-1467050,00</t>
  </si>
  <si>
    <t>+163780,00</t>
  </si>
  <si>
    <t>+13703,94</t>
  </si>
  <si>
    <t>-13703,94</t>
  </si>
  <si>
    <t>+1750,00</t>
  </si>
  <si>
    <t>-2500,00</t>
  </si>
  <si>
    <t>-750,00</t>
  </si>
  <si>
    <t>+7450,00</t>
  </si>
  <si>
    <t>+6700,00</t>
  </si>
  <si>
    <t>-15000,00</t>
  </si>
  <si>
    <t>-5550,00</t>
  </si>
  <si>
    <t>+3805,00</t>
  </si>
  <si>
    <t>+44805,00</t>
  </si>
  <si>
    <t>+43060,00</t>
  </si>
  <si>
    <t>-491,00</t>
  </si>
  <si>
    <t>-61700,00</t>
  </si>
  <si>
    <t>+23364,00</t>
  </si>
  <si>
    <t>-38827,00</t>
  </si>
  <si>
    <t>+860500,00</t>
  </si>
  <si>
    <t>+28210,00</t>
  </si>
  <si>
    <t>+62970,00</t>
  </si>
  <si>
    <t>-30423,00</t>
  </si>
  <si>
    <t>+907327,00</t>
  </si>
  <si>
    <t>-66723,00</t>
  </si>
  <si>
    <t>Утвержденный план</t>
  </si>
  <si>
    <t>Фактическое исполнение</t>
  </si>
  <si>
    <t>% исполнения к годовому плану</t>
  </si>
  <si>
    <t>Отчет об исполнении бюджета Усть-Черновского сельского поселения по ведомственной структуре расходов по состоянию за 2016 год, рублей</t>
  </si>
  <si>
    <t>Остаток неиспользованных бюджетных ассигнований</t>
  </si>
  <si>
    <t xml:space="preserve"> от 30.06.2017 г. №19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</si>
</sst>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32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NumberFormat="1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6" fillId="32" borderId="10" xfId="0" applyNumberFormat="1" applyFont="1" applyFill="1" applyBorder="1" applyAlignment="1">
      <alignment horizontal="center" vertical="top"/>
    </xf>
    <xf numFmtId="0" fontId="5" fillId="32" borderId="11" xfId="0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top"/>
    </xf>
    <xf numFmtId="49" fontId="8" fillId="32" borderId="10" xfId="0" applyNumberFormat="1" applyFont="1" applyFill="1" applyBorder="1" applyAlignment="1">
      <alignment horizontal="center" vertical="top"/>
    </xf>
    <xf numFmtId="49" fontId="7" fillId="32" borderId="10" xfId="0" applyNumberFormat="1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0" fontId="4" fillId="32" borderId="10" xfId="0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center" vertical="top"/>
    </xf>
    <xf numFmtId="49" fontId="4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/>
    </xf>
    <xf numFmtId="49" fontId="5" fillId="32" borderId="10" xfId="0" applyNumberFormat="1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49" fontId="4" fillId="32" borderId="10" xfId="0" applyNumberFormat="1" applyFont="1" applyFill="1" applyBorder="1" applyAlignment="1">
      <alignment horizontal="left" vertical="top"/>
    </xf>
    <xf numFmtId="49" fontId="5" fillId="4" borderId="10" xfId="0" applyNumberFormat="1" applyFont="1" applyFill="1" applyBorder="1" applyAlignment="1">
      <alignment horizontal="left" vertical="top"/>
    </xf>
    <xf numFmtId="49" fontId="8" fillId="32" borderId="10" xfId="0" applyNumberFormat="1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4" fontId="4" fillId="4" borderId="10" xfId="0" applyNumberFormat="1" applyFont="1" applyFill="1" applyBorder="1" applyAlignment="1">
      <alignment horizontal="right" vertical="top"/>
    </xf>
    <xf numFmtId="4" fontId="4" fillId="32" borderId="10" xfId="0" applyNumberFormat="1" applyFont="1" applyFill="1" applyBorder="1" applyAlignment="1">
      <alignment horizontal="right" vertical="top"/>
    </xf>
    <xf numFmtId="4" fontId="5" fillId="32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49" fontId="5" fillId="32" borderId="10" xfId="0" applyNumberFormat="1" applyFont="1" applyFill="1" applyBorder="1" applyAlignment="1">
      <alignment horizontal="right" vertical="top"/>
    </xf>
    <xf numFmtId="49" fontId="4" fillId="4" borderId="10" xfId="0" applyNumberFormat="1" applyFont="1" applyFill="1" applyBorder="1" applyAlignment="1">
      <alignment horizontal="right" vertical="top"/>
    </xf>
    <xf numFmtId="49" fontId="4" fillId="32" borderId="10" xfId="0" applyNumberFormat="1" applyFont="1" applyFill="1" applyBorder="1" applyAlignment="1">
      <alignment horizontal="right" vertical="top"/>
    </xf>
    <xf numFmtId="3" fontId="5" fillId="4" borderId="10" xfId="0" applyNumberFormat="1" applyFont="1" applyFill="1" applyBorder="1" applyAlignment="1">
      <alignment horizontal="right" vertical="top"/>
    </xf>
    <xf numFmtId="3" fontId="5" fillId="32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209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.125" style="0" customWidth="1"/>
    <col min="2" max="2" width="5.00390625" style="0" customWidth="1"/>
    <col min="3" max="3" width="11.375" style="0" customWidth="1"/>
    <col min="4" max="4" width="3.875" style="0" customWidth="1"/>
    <col min="5" max="5" width="49.375" style="0" customWidth="1"/>
    <col min="6" max="6" width="12.125" style="0" hidden="1" customWidth="1"/>
    <col min="7" max="7" width="11.125" style="0" hidden="1" customWidth="1"/>
    <col min="8" max="8" width="11.125" style="0" customWidth="1"/>
    <col min="9" max="9" width="12.75390625" style="0" bestFit="1" customWidth="1"/>
    <col min="10" max="10" width="8.00390625" style="0" customWidth="1"/>
    <col min="11" max="11" width="10.125" style="0" customWidth="1"/>
  </cols>
  <sheetData>
    <row r="1" spans="1:11" ht="12.75">
      <c r="A1" s="48" t="s">
        <v>211</v>
      </c>
      <c r="B1" s="48"/>
      <c r="C1" s="48"/>
      <c r="D1" s="48"/>
      <c r="E1" s="48"/>
      <c r="F1" s="48"/>
      <c r="G1" s="49"/>
      <c r="H1" s="49"/>
      <c r="I1" s="49"/>
      <c r="J1" s="49"/>
      <c r="K1" s="49"/>
    </row>
    <row r="2" spans="1:11" ht="12.75">
      <c r="A2" s="48" t="s">
        <v>56</v>
      </c>
      <c r="B2" s="48"/>
      <c r="C2" s="48"/>
      <c r="D2" s="48"/>
      <c r="E2" s="48"/>
      <c r="F2" s="48"/>
      <c r="G2" s="49"/>
      <c r="H2" s="49"/>
      <c r="I2" s="49"/>
      <c r="J2" s="49"/>
      <c r="K2" s="49"/>
    </row>
    <row r="3" spans="1:11" ht="12.75">
      <c r="A3" s="48" t="s">
        <v>273</v>
      </c>
      <c r="B3" s="48"/>
      <c r="C3" s="48"/>
      <c r="D3" s="48"/>
      <c r="E3" s="48"/>
      <c r="F3" s="48"/>
      <c r="G3" s="49"/>
      <c r="H3" s="49"/>
      <c r="I3" s="49"/>
      <c r="J3" s="49"/>
      <c r="K3" s="49"/>
    </row>
    <row r="4" spans="1:6" ht="12.75">
      <c r="A4" s="3"/>
      <c r="B4" s="3"/>
      <c r="C4" s="3"/>
      <c r="D4" s="3"/>
      <c r="E4" s="3"/>
      <c r="F4" s="3"/>
    </row>
    <row r="5" spans="1:11" ht="26.25" customHeight="1">
      <c r="A5" s="50" t="s">
        <v>271</v>
      </c>
      <c r="B5" s="50"/>
      <c r="C5" s="50"/>
      <c r="D5" s="50"/>
      <c r="E5" s="50"/>
      <c r="F5" s="50"/>
      <c r="G5" s="49"/>
      <c r="H5" s="49"/>
      <c r="I5" s="49"/>
      <c r="J5" s="49"/>
      <c r="K5" s="49"/>
    </row>
    <row r="6" spans="1:6" ht="13.5">
      <c r="A6" s="4"/>
      <c r="B6" s="4"/>
      <c r="C6" s="4"/>
      <c r="D6" s="4"/>
      <c r="E6" s="4"/>
      <c r="F6" s="4"/>
    </row>
    <row r="7" spans="1:11" ht="67.5">
      <c r="A7" s="5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40" t="s">
        <v>225</v>
      </c>
      <c r="G7" s="40" t="s">
        <v>210</v>
      </c>
      <c r="H7" s="40" t="s">
        <v>268</v>
      </c>
      <c r="I7" s="40" t="s">
        <v>269</v>
      </c>
      <c r="J7" s="40" t="s">
        <v>270</v>
      </c>
      <c r="K7" s="40" t="s">
        <v>272</v>
      </c>
    </row>
    <row r="8" spans="1:1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ht="25.5">
      <c r="A9" s="21">
        <v>707</v>
      </c>
      <c r="B9" s="22"/>
      <c r="C9" s="30"/>
      <c r="D9" s="23"/>
      <c r="E9" s="24" t="s">
        <v>108</v>
      </c>
      <c r="F9" s="36">
        <f>F10</f>
        <v>1394900</v>
      </c>
      <c r="G9" s="43" t="s">
        <v>261</v>
      </c>
      <c r="H9" s="46">
        <f aca="true" t="shared" si="0" ref="H9:H73">F9+G9</f>
        <v>1356073</v>
      </c>
      <c r="I9" s="46">
        <f>I10</f>
        <v>1356065</v>
      </c>
      <c r="J9" s="46">
        <f>I9/H9*100</f>
        <v>99.99941006125776</v>
      </c>
      <c r="K9" s="46">
        <f>H9-I9</f>
        <v>8</v>
      </c>
    </row>
    <row r="10" spans="1:11" ht="38.25">
      <c r="A10" s="10"/>
      <c r="B10" s="14" t="s">
        <v>26</v>
      </c>
      <c r="C10" s="31"/>
      <c r="D10" s="14"/>
      <c r="E10" s="2" t="s">
        <v>37</v>
      </c>
      <c r="F10" s="37">
        <f>F11+F19</f>
        <v>1394900</v>
      </c>
      <c r="G10" s="43" t="s">
        <v>261</v>
      </c>
      <c r="H10" s="47">
        <f t="shared" si="0"/>
        <v>1356073</v>
      </c>
      <c r="I10" s="47">
        <f>I11+I19</f>
        <v>1356065</v>
      </c>
      <c r="J10" s="46">
        <f aca="true" t="shared" si="1" ref="J10:J73">I10/H10*100</f>
        <v>99.99941006125776</v>
      </c>
      <c r="K10" s="46">
        <f aca="true" t="shared" si="2" ref="K10:K73">H10-I10</f>
        <v>8</v>
      </c>
    </row>
    <row r="11" spans="1:11" ht="25.5">
      <c r="A11" s="10"/>
      <c r="B11" s="14"/>
      <c r="C11" s="29" t="s">
        <v>143</v>
      </c>
      <c r="D11" s="10"/>
      <c r="E11" s="8" t="s">
        <v>104</v>
      </c>
      <c r="F11" s="38">
        <f>F12</f>
        <v>1302900</v>
      </c>
      <c r="G11" s="43" t="s">
        <v>261</v>
      </c>
      <c r="H11" s="47">
        <f t="shared" si="0"/>
        <v>1264073</v>
      </c>
      <c r="I11" s="47">
        <f>I12</f>
        <v>1264065</v>
      </c>
      <c r="J11" s="46">
        <f t="shared" si="1"/>
        <v>99.99936712515812</v>
      </c>
      <c r="K11" s="46">
        <f t="shared" si="2"/>
        <v>8</v>
      </c>
    </row>
    <row r="12" spans="1:11" ht="12.75">
      <c r="A12" s="10"/>
      <c r="B12" s="10"/>
      <c r="C12" s="29" t="s">
        <v>144</v>
      </c>
      <c r="D12" s="10"/>
      <c r="E12" s="8" t="s">
        <v>9</v>
      </c>
      <c r="F12" s="38">
        <f>F13+F15+F17</f>
        <v>1302900</v>
      </c>
      <c r="G12" s="43" t="s">
        <v>261</v>
      </c>
      <c r="H12" s="47">
        <f t="shared" si="0"/>
        <v>1264073</v>
      </c>
      <c r="I12" s="47">
        <f>I13+I15+I17</f>
        <v>1264065</v>
      </c>
      <c r="J12" s="46">
        <f t="shared" si="1"/>
        <v>99.99936712515812</v>
      </c>
      <c r="K12" s="46">
        <f t="shared" si="2"/>
        <v>8</v>
      </c>
    </row>
    <row r="13" spans="1:11" ht="38.25">
      <c r="A13" s="10"/>
      <c r="B13" s="10"/>
      <c r="C13" s="29"/>
      <c r="D13" s="10" t="s">
        <v>57</v>
      </c>
      <c r="E13" s="8" t="s">
        <v>58</v>
      </c>
      <c r="F13" s="38">
        <f>F14</f>
        <v>1193400</v>
      </c>
      <c r="G13" s="43" t="s">
        <v>260</v>
      </c>
      <c r="H13" s="47">
        <f t="shared" si="0"/>
        <v>1216764</v>
      </c>
      <c r="I13" s="47">
        <f>I14</f>
        <v>1216757</v>
      </c>
      <c r="J13" s="46">
        <f t="shared" si="1"/>
        <v>99.99942470355796</v>
      </c>
      <c r="K13" s="46">
        <f t="shared" si="2"/>
        <v>7</v>
      </c>
    </row>
    <row r="14" spans="1:11" ht="26.25" customHeight="1">
      <c r="A14" s="10"/>
      <c r="B14" s="10"/>
      <c r="C14" s="29"/>
      <c r="D14" s="10" t="s">
        <v>59</v>
      </c>
      <c r="E14" s="8" t="s">
        <v>135</v>
      </c>
      <c r="F14" s="38">
        <v>1193400</v>
      </c>
      <c r="G14" s="43" t="s">
        <v>260</v>
      </c>
      <c r="H14" s="47">
        <f t="shared" si="0"/>
        <v>1216764</v>
      </c>
      <c r="I14" s="47">
        <v>1216757</v>
      </c>
      <c r="J14" s="46">
        <f t="shared" si="1"/>
        <v>99.99942470355796</v>
      </c>
      <c r="K14" s="46">
        <f t="shared" si="2"/>
        <v>7</v>
      </c>
    </row>
    <row r="15" spans="1:11" ht="25.5">
      <c r="A15" s="10"/>
      <c r="B15" s="10"/>
      <c r="C15" s="29"/>
      <c r="D15" s="10" t="s">
        <v>60</v>
      </c>
      <c r="E15" s="8" t="s">
        <v>136</v>
      </c>
      <c r="F15" s="38">
        <f>F16</f>
        <v>108500</v>
      </c>
      <c r="G15" s="43" t="s">
        <v>259</v>
      </c>
      <c r="H15" s="47">
        <f t="shared" si="0"/>
        <v>46800</v>
      </c>
      <c r="I15" s="47">
        <f>I16</f>
        <v>46800</v>
      </c>
      <c r="J15" s="46">
        <f t="shared" si="1"/>
        <v>100</v>
      </c>
      <c r="K15" s="46">
        <f t="shared" si="2"/>
        <v>0</v>
      </c>
    </row>
    <row r="16" spans="1:11" ht="25.5">
      <c r="A16" s="10"/>
      <c r="B16" s="10"/>
      <c r="C16" s="29"/>
      <c r="D16" s="10" t="s">
        <v>62</v>
      </c>
      <c r="E16" s="8" t="s">
        <v>137</v>
      </c>
      <c r="F16" s="38">
        <v>108500</v>
      </c>
      <c r="G16" s="43" t="s">
        <v>259</v>
      </c>
      <c r="H16" s="47">
        <f t="shared" si="0"/>
        <v>46800</v>
      </c>
      <c r="I16" s="47">
        <v>46800</v>
      </c>
      <c r="J16" s="46">
        <f t="shared" si="1"/>
        <v>100</v>
      </c>
      <c r="K16" s="46">
        <f t="shared" si="2"/>
        <v>0</v>
      </c>
    </row>
    <row r="17" spans="1:11" ht="12.75">
      <c r="A17" s="10"/>
      <c r="B17" s="10"/>
      <c r="C17" s="29"/>
      <c r="D17" s="10" t="s">
        <v>63</v>
      </c>
      <c r="E17" s="8" t="s">
        <v>64</v>
      </c>
      <c r="F17" s="38">
        <f>F18</f>
        <v>1000</v>
      </c>
      <c r="G17" s="43" t="s">
        <v>258</v>
      </c>
      <c r="H17" s="47">
        <f t="shared" si="0"/>
        <v>509</v>
      </c>
      <c r="I17" s="47">
        <f>I18</f>
        <v>508</v>
      </c>
      <c r="J17" s="46">
        <f t="shared" si="1"/>
        <v>99.80353634577604</v>
      </c>
      <c r="K17" s="46">
        <f t="shared" si="2"/>
        <v>1</v>
      </c>
    </row>
    <row r="18" spans="1:11" ht="12.75">
      <c r="A18" s="10"/>
      <c r="B18" s="10"/>
      <c r="C18" s="29"/>
      <c r="D18" s="10" t="s">
        <v>65</v>
      </c>
      <c r="E18" s="8" t="s">
        <v>115</v>
      </c>
      <c r="F18" s="38">
        <v>1000</v>
      </c>
      <c r="G18" s="43" t="s">
        <v>258</v>
      </c>
      <c r="H18" s="47">
        <f t="shared" si="0"/>
        <v>509</v>
      </c>
      <c r="I18" s="47">
        <v>508</v>
      </c>
      <c r="J18" s="46">
        <f t="shared" si="1"/>
        <v>99.80353634577604</v>
      </c>
      <c r="K18" s="46">
        <f t="shared" si="2"/>
        <v>1</v>
      </c>
    </row>
    <row r="19" spans="1:11" ht="12.75">
      <c r="A19" s="10"/>
      <c r="B19" s="10"/>
      <c r="C19" s="29" t="s">
        <v>145</v>
      </c>
      <c r="D19" s="10"/>
      <c r="E19" s="8" t="s">
        <v>49</v>
      </c>
      <c r="F19" s="38">
        <f>F20</f>
        <v>92000</v>
      </c>
      <c r="G19" s="43"/>
      <c r="H19" s="47">
        <f t="shared" si="0"/>
        <v>92000</v>
      </c>
      <c r="I19" s="47">
        <f>G19+H19</f>
        <v>92000</v>
      </c>
      <c r="J19" s="46">
        <f t="shared" si="1"/>
        <v>100</v>
      </c>
      <c r="K19" s="46">
        <f t="shared" si="2"/>
        <v>0</v>
      </c>
    </row>
    <row r="20" spans="1:11" ht="78" customHeight="1">
      <c r="A20" s="10"/>
      <c r="B20" s="10"/>
      <c r="C20" s="29" t="s">
        <v>146</v>
      </c>
      <c r="D20" s="10"/>
      <c r="E20" s="9" t="s">
        <v>121</v>
      </c>
      <c r="F20" s="38">
        <f>F21</f>
        <v>92000</v>
      </c>
      <c r="G20" s="43"/>
      <c r="H20" s="47">
        <f t="shared" si="0"/>
        <v>92000</v>
      </c>
      <c r="I20" s="47">
        <f>G20+H20</f>
        <v>92000</v>
      </c>
      <c r="J20" s="46">
        <f t="shared" si="1"/>
        <v>100</v>
      </c>
      <c r="K20" s="46">
        <f t="shared" si="2"/>
        <v>0</v>
      </c>
    </row>
    <row r="21" spans="1:11" ht="38.25">
      <c r="A21" s="10"/>
      <c r="B21" s="10"/>
      <c r="C21" s="29" t="s">
        <v>147</v>
      </c>
      <c r="D21" s="10"/>
      <c r="E21" s="9" t="s">
        <v>76</v>
      </c>
      <c r="F21" s="38">
        <f>F22</f>
        <v>92000</v>
      </c>
      <c r="G21" s="43"/>
      <c r="H21" s="47">
        <f t="shared" si="0"/>
        <v>92000</v>
      </c>
      <c r="I21" s="47">
        <f>G21+H21</f>
        <v>92000</v>
      </c>
      <c r="J21" s="46">
        <f t="shared" si="1"/>
        <v>100</v>
      </c>
      <c r="K21" s="46">
        <f t="shared" si="2"/>
        <v>0</v>
      </c>
    </row>
    <row r="22" spans="1:11" ht="12.75">
      <c r="A22" s="10"/>
      <c r="B22" s="10"/>
      <c r="C22" s="29"/>
      <c r="D22" s="10" t="s">
        <v>8</v>
      </c>
      <c r="E22" s="8" t="s">
        <v>70</v>
      </c>
      <c r="F22" s="38">
        <f>F23</f>
        <v>92000</v>
      </c>
      <c r="G22" s="43"/>
      <c r="H22" s="47">
        <f t="shared" si="0"/>
        <v>92000</v>
      </c>
      <c r="I22" s="47">
        <f>G22+H22</f>
        <v>92000</v>
      </c>
      <c r="J22" s="46">
        <f t="shared" si="1"/>
        <v>100</v>
      </c>
      <c r="K22" s="46">
        <f t="shared" si="2"/>
        <v>0</v>
      </c>
    </row>
    <row r="23" spans="1:11" ht="12.75">
      <c r="A23" s="10"/>
      <c r="B23" s="10"/>
      <c r="C23" s="29"/>
      <c r="D23" s="10" t="s">
        <v>88</v>
      </c>
      <c r="E23" s="8" t="s">
        <v>89</v>
      </c>
      <c r="F23" s="38">
        <v>92000</v>
      </c>
      <c r="G23" s="43"/>
      <c r="H23" s="47">
        <f t="shared" si="0"/>
        <v>92000</v>
      </c>
      <c r="I23" s="47">
        <f>G23+H23</f>
        <v>92000</v>
      </c>
      <c r="J23" s="46">
        <f t="shared" si="1"/>
        <v>100</v>
      </c>
      <c r="K23" s="46">
        <f t="shared" si="2"/>
        <v>0</v>
      </c>
    </row>
    <row r="24" spans="1:11" ht="12.75">
      <c r="A24" s="22" t="s">
        <v>107</v>
      </c>
      <c r="B24" s="25"/>
      <c r="C24" s="32"/>
      <c r="D24" s="25"/>
      <c r="E24" s="24" t="s">
        <v>5</v>
      </c>
      <c r="F24" s="36">
        <v>10443074.37</v>
      </c>
      <c r="G24" s="44" t="s">
        <v>266</v>
      </c>
      <c r="H24" s="46">
        <f t="shared" si="0"/>
        <v>11350401.37</v>
      </c>
      <c r="I24" s="46">
        <f>I25+I60+I76+I101+I120+I151+I166+I190</f>
        <v>11348127</v>
      </c>
      <c r="J24" s="46">
        <f t="shared" si="1"/>
        <v>99.97996220639376</v>
      </c>
      <c r="K24" s="46">
        <f t="shared" si="2"/>
        <v>2274.3699999991804</v>
      </c>
    </row>
    <row r="25" spans="1:11" ht="12.75">
      <c r="A25" s="10"/>
      <c r="B25" s="14" t="s">
        <v>6</v>
      </c>
      <c r="C25" s="29"/>
      <c r="D25" s="10"/>
      <c r="E25" s="2" t="s">
        <v>42</v>
      </c>
      <c r="F25" s="37">
        <f>F30+F44+F49+F26+F39</f>
        <v>2664200</v>
      </c>
      <c r="G25" s="45" t="s">
        <v>264</v>
      </c>
      <c r="H25" s="47">
        <f t="shared" si="0"/>
        <v>2727170</v>
      </c>
      <c r="I25" s="47">
        <f>I26+I30+I39+I44+I49</f>
        <v>2727103</v>
      </c>
      <c r="J25" s="46">
        <f t="shared" si="1"/>
        <v>99.99754324079541</v>
      </c>
      <c r="K25" s="46">
        <f t="shared" si="2"/>
        <v>67</v>
      </c>
    </row>
    <row r="26" spans="1:11" ht="38.25">
      <c r="A26" s="10"/>
      <c r="B26" s="14" t="s">
        <v>100</v>
      </c>
      <c r="C26" s="33"/>
      <c r="D26" s="15"/>
      <c r="E26" s="2" t="s">
        <v>101</v>
      </c>
      <c r="F26" s="38">
        <f>F27</f>
        <v>694200</v>
      </c>
      <c r="G26" s="43" t="s">
        <v>263</v>
      </c>
      <c r="H26" s="47">
        <f t="shared" si="0"/>
        <v>722410</v>
      </c>
      <c r="I26" s="47">
        <f>I27</f>
        <v>722402</v>
      </c>
      <c r="J26" s="46">
        <f t="shared" si="1"/>
        <v>99.99889259561745</v>
      </c>
      <c r="K26" s="46">
        <f t="shared" si="2"/>
        <v>8</v>
      </c>
    </row>
    <row r="27" spans="1:11" ht="12.75">
      <c r="A27" s="10"/>
      <c r="B27" s="10"/>
      <c r="C27" s="29" t="s">
        <v>149</v>
      </c>
      <c r="D27" s="10"/>
      <c r="E27" s="8" t="s">
        <v>112</v>
      </c>
      <c r="F27" s="38">
        <f>F28</f>
        <v>694200</v>
      </c>
      <c r="G27" s="43" t="s">
        <v>263</v>
      </c>
      <c r="H27" s="47">
        <f t="shared" si="0"/>
        <v>722410</v>
      </c>
      <c r="I27" s="47">
        <f>I28</f>
        <v>722402</v>
      </c>
      <c r="J27" s="46">
        <f t="shared" si="1"/>
        <v>99.99889259561745</v>
      </c>
      <c r="K27" s="46">
        <f t="shared" si="2"/>
        <v>8</v>
      </c>
    </row>
    <row r="28" spans="1:11" ht="53.25" customHeight="1">
      <c r="A28" s="10"/>
      <c r="B28" s="10"/>
      <c r="C28" s="29"/>
      <c r="D28" s="10" t="s">
        <v>57</v>
      </c>
      <c r="E28" s="8" t="s">
        <v>134</v>
      </c>
      <c r="F28" s="38">
        <f>F29</f>
        <v>694200</v>
      </c>
      <c r="G28" s="43" t="s">
        <v>263</v>
      </c>
      <c r="H28" s="47">
        <f t="shared" si="0"/>
        <v>722410</v>
      </c>
      <c r="I28" s="47">
        <f>I29</f>
        <v>722402</v>
      </c>
      <c r="J28" s="46">
        <f t="shared" si="1"/>
        <v>99.99889259561745</v>
      </c>
      <c r="K28" s="46">
        <f t="shared" si="2"/>
        <v>8</v>
      </c>
    </row>
    <row r="29" spans="1:11" ht="25.5">
      <c r="A29" s="10"/>
      <c r="B29" s="10"/>
      <c r="C29" s="29"/>
      <c r="D29" s="10" t="s">
        <v>59</v>
      </c>
      <c r="E29" s="8" t="s">
        <v>135</v>
      </c>
      <c r="F29" s="38">
        <v>694200</v>
      </c>
      <c r="G29" s="43" t="s">
        <v>263</v>
      </c>
      <c r="H29" s="47">
        <f t="shared" si="0"/>
        <v>722410</v>
      </c>
      <c r="I29" s="47">
        <v>722402</v>
      </c>
      <c r="J29" s="46">
        <f t="shared" si="1"/>
        <v>99.99889259561745</v>
      </c>
      <c r="K29" s="46">
        <f t="shared" si="2"/>
        <v>8</v>
      </c>
    </row>
    <row r="30" spans="1:11" ht="41.25" customHeight="1">
      <c r="A30" s="10"/>
      <c r="B30" s="14" t="s">
        <v>7</v>
      </c>
      <c r="C30" s="31"/>
      <c r="D30" s="14"/>
      <c r="E30" s="2" t="s">
        <v>35</v>
      </c>
      <c r="F30" s="37">
        <f>F31</f>
        <v>1857200</v>
      </c>
      <c r="G30" s="43" t="s">
        <v>257</v>
      </c>
      <c r="H30" s="47">
        <f t="shared" si="0"/>
        <v>1900260</v>
      </c>
      <c r="I30" s="47">
        <f>I31</f>
        <v>1900227</v>
      </c>
      <c r="J30" s="46">
        <f t="shared" si="1"/>
        <v>99.99826339553535</v>
      </c>
      <c r="K30" s="46">
        <f t="shared" si="2"/>
        <v>33</v>
      </c>
    </row>
    <row r="31" spans="1:11" ht="25.5">
      <c r="A31" s="10"/>
      <c r="B31" s="10"/>
      <c r="C31" s="29" t="s">
        <v>143</v>
      </c>
      <c r="D31" s="10"/>
      <c r="E31" s="8" t="s">
        <v>104</v>
      </c>
      <c r="F31" s="38">
        <f>F32</f>
        <v>1857200</v>
      </c>
      <c r="G31" s="43" t="s">
        <v>257</v>
      </c>
      <c r="H31" s="47">
        <f t="shared" si="0"/>
        <v>1900260</v>
      </c>
      <c r="I31" s="47">
        <f>I32</f>
        <v>1900227</v>
      </c>
      <c r="J31" s="46">
        <f t="shared" si="1"/>
        <v>99.99826339553535</v>
      </c>
      <c r="K31" s="46">
        <f t="shared" si="2"/>
        <v>33</v>
      </c>
    </row>
    <row r="32" spans="1:11" ht="12.75">
      <c r="A32" s="10"/>
      <c r="B32" s="10"/>
      <c r="C32" s="29" t="s">
        <v>144</v>
      </c>
      <c r="D32" s="10"/>
      <c r="E32" s="8" t="s">
        <v>9</v>
      </c>
      <c r="F32" s="38">
        <f>F33+F35+F37</f>
        <v>1857200</v>
      </c>
      <c r="G32" s="43" t="s">
        <v>257</v>
      </c>
      <c r="H32" s="47">
        <f t="shared" si="0"/>
        <v>1900260</v>
      </c>
      <c r="I32" s="47">
        <f>I33+I35+I37</f>
        <v>1900227</v>
      </c>
      <c r="J32" s="46">
        <f t="shared" si="1"/>
        <v>99.99826339553535</v>
      </c>
      <c r="K32" s="46">
        <f t="shared" si="2"/>
        <v>33</v>
      </c>
    </row>
    <row r="33" spans="1:11" ht="49.5" customHeight="1">
      <c r="A33" s="10"/>
      <c r="B33" s="10"/>
      <c r="C33" s="29"/>
      <c r="D33" s="10" t="s">
        <v>57</v>
      </c>
      <c r="E33" s="8" t="s">
        <v>134</v>
      </c>
      <c r="F33" s="38">
        <f>F34</f>
        <v>1240900</v>
      </c>
      <c r="G33" s="43" t="s">
        <v>256</v>
      </c>
      <c r="H33" s="47">
        <f t="shared" si="0"/>
        <v>1285705</v>
      </c>
      <c r="I33" s="47">
        <f>I34</f>
        <v>1285694</v>
      </c>
      <c r="J33" s="46">
        <f t="shared" si="1"/>
        <v>99.99914443826539</v>
      </c>
      <c r="K33" s="46">
        <f t="shared" si="2"/>
        <v>11</v>
      </c>
    </row>
    <row r="34" spans="1:11" ht="25.5">
      <c r="A34" s="10"/>
      <c r="B34" s="10"/>
      <c r="C34" s="29"/>
      <c r="D34" s="10" t="s">
        <v>59</v>
      </c>
      <c r="E34" s="8" t="s">
        <v>135</v>
      </c>
      <c r="F34" s="38">
        <v>1240900</v>
      </c>
      <c r="G34" s="43" t="s">
        <v>256</v>
      </c>
      <c r="H34" s="47">
        <f t="shared" si="0"/>
        <v>1285705</v>
      </c>
      <c r="I34" s="47">
        <v>1285694</v>
      </c>
      <c r="J34" s="46">
        <f t="shared" si="1"/>
        <v>99.99914443826539</v>
      </c>
      <c r="K34" s="46">
        <f t="shared" si="2"/>
        <v>11</v>
      </c>
    </row>
    <row r="35" spans="1:11" ht="25.5">
      <c r="A35" s="10"/>
      <c r="B35" s="10"/>
      <c r="C35" s="29"/>
      <c r="D35" s="10" t="s">
        <v>60</v>
      </c>
      <c r="E35" s="8" t="s">
        <v>136</v>
      </c>
      <c r="F35" s="38">
        <f>F36</f>
        <v>586300</v>
      </c>
      <c r="G35" s="43" t="s">
        <v>255</v>
      </c>
      <c r="H35" s="47">
        <f t="shared" si="0"/>
        <v>590105</v>
      </c>
      <c r="I35" s="47">
        <f>I36</f>
        <v>590097</v>
      </c>
      <c r="J35" s="46">
        <f t="shared" si="1"/>
        <v>99.99864430906365</v>
      </c>
      <c r="K35" s="46">
        <f t="shared" si="2"/>
        <v>8</v>
      </c>
    </row>
    <row r="36" spans="1:11" ht="25.5">
      <c r="A36" s="10"/>
      <c r="B36" s="10"/>
      <c r="C36" s="29"/>
      <c r="D36" s="10" t="s">
        <v>62</v>
      </c>
      <c r="E36" s="8" t="s">
        <v>137</v>
      </c>
      <c r="F36" s="38">
        <v>586300</v>
      </c>
      <c r="G36" s="43" t="s">
        <v>255</v>
      </c>
      <c r="H36" s="47">
        <f t="shared" si="0"/>
        <v>590105</v>
      </c>
      <c r="I36" s="47">
        <v>590097</v>
      </c>
      <c r="J36" s="46">
        <f t="shared" si="1"/>
        <v>99.99864430906365</v>
      </c>
      <c r="K36" s="46">
        <f t="shared" si="2"/>
        <v>8</v>
      </c>
    </row>
    <row r="37" spans="1:11" ht="12.75">
      <c r="A37" s="10"/>
      <c r="B37" s="10"/>
      <c r="C37" s="29"/>
      <c r="D37" s="10" t="s">
        <v>63</v>
      </c>
      <c r="E37" s="8" t="s">
        <v>64</v>
      </c>
      <c r="F37" s="38">
        <f>F38</f>
        <v>30000</v>
      </c>
      <c r="G37" s="43" t="s">
        <v>254</v>
      </c>
      <c r="H37" s="47">
        <f t="shared" si="0"/>
        <v>24450</v>
      </c>
      <c r="I37" s="47">
        <f>I38</f>
        <v>24436</v>
      </c>
      <c r="J37" s="46">
        <f t="shared" si="1"/>
        <v>99.94274028629857</v>
      </c>
      <c r="K37" s="46">
        <f t="shared" si="2"/>
        <v>14</v>
      </c>
    </row>
    <row r="38" spans="1:11" ht="12.75">
      <c r="A38" s="10"/>
      <c r="B38" s="10"/>
      <c r="C38" s="29"/>
      <c r="D38" s="10" t="s">
        <v>65</v>
      </c>
      <c r="E38" s="8" t="s">
        <v>115</v>
      </c>
      <c r="F38" s="38">
        <v>30000</v>
      </c>
      <c r="G38" s="43" t="s">
        <v>254</v>
      </c>
      <c r="H38" s="47">
        <f t="shared" si="0"/>
        <v>24450</v>
      </c>
      <c r="I38" s="47">
        <v>24436</v>
      </c>
      <c r="J38" s="46">
        <f t="shared" si="1"/>
        <v>99.94274028629857</v>
      </c>
      <c r="K38" s="46">
        <f t="shared" si="2"/>
        <v>14</v>
      </c>
    </row>
    <row r="39" spans="1:11" ht="12.75">
      <c r="A39" s="10"/>
      <c r="B39" s="14" t="s">
        <v>196</v>
      </c>
      <c r="C39" s="29"/>
      <c r="D39" s="10"/>
      <c r="E39" s="8" t="s">
        <v>197</v>
      </c>
      <c r="F39" s="38">
        <f>F40</f>
        <v>42800</v>
      </c>
      <c r="G39" s="43"/>
      <c r="H39" s="47">
        <f t="shared" si="0"/>
        <v>42800</v>
      </c>
      <c r="I39" s="47">
        <f>G39+H39</f>
        <v>42800</v>
      </c>
      <c r="J39" s="46">
        <f t="shared" si="1"/>
        <v>100</v>
      </c>
      <c r="K39" s="46">
        <f t="shared" si="2"/>
        <v>0</v>
      </c>
    </row>
    <row r="40" spans="1:11" ht="12.75">
      <c r="A40" s="10"/>
      <c r="B40" s="10"/>
      <c r="C40" s="29" t="s">
        <v>194</v>
      </c>
      <c r="D40" s="10"/>
      <c r="E40" s="8" t="s">
        <v>198</v>
      </c>
      <c r="F40" s="38">
        <f>F41</f>
        <v>42800</v>
      </c>
      <c r="G40" s="43"/>
      <c r="H40" s="47">
        <f t="shared" si="0"/>
        <v>42800</v>
      </c>
      <c r="I40" s="47">
        <f>G40+H40</f>
        <v>42800</v>
      </c>
      <c r="J40" s="46">
        <f t="shared" si="1"/>
        <v>100</v>
      </c>
      <c r="K40" s="46">
        <f t="shared" si="2"/>
        <v>0</v>
      </c>
    </row>
    <row r="41" spans="1:11" ht="25.5">
      <c r="A41" s="10"/>
      <c r="B41" s="10"/>
      <c r="C41" s="29" t="s">
        <v>195</v>
      </c>
      <c r="D41" s="10"/>
      <c r="E41" s="8" t="s">
        <v>199</v>
      </c>
      <c r="F41" s="38">
        <f>F42</f>
        <v>42800</v>
      </c>
      <c r="G41" s="43"/>
      <c r="H41" s="47">
        <f t="shared" si="0"/>
        <v>42800</v>
      </c>
      <c r="I41" s="47">
        <f>G41+H41</f>
        <v>42800</v>
      </c>
      <c r="J41" s="46">
        <f t="shared" si="1"/>
        <v>100</v>
      </c>
      <c r="K41" s="46">
        <f t="shared" si="2"/>
        <v>0</v>
      </c>
    </row>
    <row r="42" spans="1:11" ht="25.5">
      <c r="A42" s="10"/>
      <c r="B42" s="10"/>
      <c r="C42" s="29"/>
      <c r="D42" s="10" t="s">
        <v>60</v>
      </c>
      <c r="E42" s="8" t="s">
        <v>136</v>
      </c>
      <c r="F42" s="38">
        <f>F43</f>
        <v>42800</v>
      </c>
      <c r="G42" s="43"/>
      <c r="H42" s="47">
        <f t="shared" si="0"/>
        <v>42800</v>
      </c>
      <c r="I42" s="47">
        <f>G42+H42</f>
        <v>42800</v>
      </c>
      <c r="J42" s="46">
        <f t="shared" si="1"/>
        <v>100</v>
      </c>
      <c r="K42" s="46">
        <f t="shared" si="2"/>
        <v>0</v>
      </c>
    </row>
    <row r="43" spans="1:11" ht="25.5">
      <c r="A43" s="10"/>
      <c r="B43" s="10"/>
      <c r="C43" s="29"/>
      <c r="D43" s="10" t="s">
        <v>62</v>
      </c>
      <c r="E43" s="8" t="s">
        <v>137</v>
      </c>
      <c r="F43" s="38">
        <v>42800</v>
      </c>
      <c r="G43" s="43"/>
      <c r="H43" s="47">
        <f t="shared" si="0"/>
        <v>42800</v>
      </c>
      <c r="I43" s="47">
        <f>G43+H43</f>
        <v>42800</v>
      </c>
      <c r="J43" s="46">
        <f t="shared" si="1"/>
        <v>100</v>
      </c>
      <c r="K43" s="46">
        <f t="shared" si="2"/>
        <v>0</v>
      </c>
    </row>
    <row r="44" spans="1:11" ht="12.75" hidden="1">
      <c r="A44" s="10"/>
      <c r="B44" s="14" t="s">
        <v>52</v>
      </c>
      <c r="C44" s="29"/>
      <c r="D44" s="10"/>
      <c r="E44" s="2" t="s">
        <v>10</v>
      </c>
      <c r="F44" s="37">
        <f>F45</f>
        <v>15000</v>
      </c>
      <c r="G44" s="43" t="s">
        <v>253</v>
      </c>
      <c r="H44" s="47">
        <f t="shared" si="0"/>
        <v>0</v>
      </c>
      <c r="I44" s="47">
        <f>I45</f>
        <v>0</v>
      </c>
      <c r="J44" s="46" t="e">
        <f t="shared" si="1"/>
        <v>#DIV/0!</v>
      </c>
      <c r="K44" s="46">
        <f t="shared" si="2"/>
        <v>0</v>
      </c>
    </row>
    <row r="45" spans="1:11" ht="12.75" hidden="1">
      <c r="A45" s="10"/>
      <c r="B45" s="10"/>
      <c r="C45" s="29" t="s">
        <v>150</v>
      </c>
      <c r="D45" s="10"/>
      <c r="E45" s="8" t="s">
        <v>66</v>
      </c>
      <c r="F45" s="20">
        <f>F46</f>
        <v>15000</v>
      </c>
      <c r="G45" s="43" t="s">
        <v>253</v>
      </c>
      <c r="H45" s="47">
        <f t="shared" si="0"/>
        <v>0</v>
      </c>
      <c r="I45" s="47">
        <f>I46</f>
        <v>0</v>
      </c>
      <c r="J45" s="46" t="e">
        <f t="shared" si="1"/>
        <v>#DIV/0!</v>
      </c>
      <c r="K45" s="46">
        <f t="shared" si="2"/>
        <v>0</v>
      </c>
    </row>
    <row r="46" spans="1:11" ht="12.75" hidden="1">
      <c r="A46" s="10"/>
      <c r="B46" s="10"/>
      <c r="C46" s="29" t="s">
        <v>151</v>
      </c>
      <c r="D46" s="10"/>
      <c r="E46" s="8" t="s">
        <v>67</v>
      </c>
      <c r="F46" s="38">
        <f>F47</f>
        <v>15000</v>
      </c>
      <c r="G46" s="43" t="s">
        <v>253</v>
      </c>
      <c r="H46" s="47">
        <f t="shared" si="0"/>
        <v>0</v>
      </c>
      <c r="I46" s="47">
        <f>I47</f>
        <v>0</v>
      </c>
      <c r="J46" s="46" t="e">
        <f t="shared" si="1"/>
        <v>#DIV/0!</v>
      </c>
      <c r="K46" s="46">
        <f t="shared" si="2"/>
        <v>0</v>
      </c>
    </row>
    <row r="47" spans="1:11" ht="12.75" hidden="1">
      <c r="A47" s="10"/>
      <c r="B47" s="10"/>
      <c r="C47" s="29"/>
      <c r="D47" s="10" t="s">
        <v>63</v>
      </c>
      <c r="E47" s="8" t="s">
        <v>64</v>
      </c>
      <c r="F47" s="38">
        <f>F48</f>
        <v>15000</v>
      </c>
      <c r="G47" s="43" t="s">
        <v>253</v>
      </c>
      <c r="H47" s="47">
        <f t="shared" si="0"/>
        <v>0</v>
      </c>
      <c r="I47" s="47">
        <f>I48</f>
        <v>0</v>
      </c>
      <c r="J47" s="46" t="e">
        <f t="shared" si="1"/>
        <v>#DIV/0!</v>
      </c>
      <c r="K47" s="46">
        <f t="shared" si="2"/>
        <v>0</v>
      </c>
    </row>
    <row r="48" spans="1:11" ht="12.75" hidden="1">
      <c r="A48" s="10"/>
      <c r="B48" s="10"/>
      <c r="C48" s="29"/>
      <c r="D48" s="10" t="s">
        <v>68</v>
      </c>
      <c r="E48" s="8" t="s">
        <v>69</v>
      </c>
      <c r="F48" s="38">
        <v>15000</v>
      </c>
      <c r="G48" s="43" t="s">
        <v>253</v>
      </c>
      <c r="H48" s="47">
        <f t="shared" si="0"/>
        <v>0</v>
      </c>
      <c r="I48" s="47">
        <v>0</v>
      </c>
      <c r="J48" s="46" t="e">
        <f t="shared" si="1"/>
        <v>#DIV/0!</v>
      </c>
      <c r="K48" s="46">
        <f t="shared" si="2"/>
        <v>0</v>
      </c>
    </row>
    <row r="49" spans="1:11" ht="12.75">
      <c r="A49" s="10"/>
      <c r="B49" s="14" t="s">
        <v>53</v>
      </c>
      <c r="C49" s="29"/>
      <c r="D49" s="10"/>
      <c r="E49" s="2" t="s">
        <v>36</v>
      </c>
      <c r="F49" s="37">
        <f>+F50</f>
        <v>55000</v>
      </c>
      <c r="G49" s="43" t="s">
        <v>252</v>
      </c>
      <c r="H49" s="47">
        <f t="shared" si="0"/>
        <v>61700</v>
      </c>
      <c r="I49" s="47">
        <f>I50</f>
        <v>61674</v>
      </c>
      <c r="J49" s="46">
        <f t="shared" si="1"/>
        <v>99.9578606158833</v>
      </c>
      <c r="K49" s="46">
        <f t="shared" si="2"/>
        <v>26</v>
      </c>
    </row>
    <row r="50" spans="1:11" ht="25.5">
      <c r="A50" s="10"/>
      <c r="B50" s="12"/>
      <c r="C50" s="29" t="s">
        <v>152</v>
      </c>
      <c r="D50" s="16"/>
      <c r="E50" s="8" t="s">
        <v>102</v>
      </c>
      <c r="F50" s="38">
        <f>F51+F57</f>
        <v>55000</v>
      </c>
      <c r="G50" s="43" t="s">
        <v>252</v>
      </c>
      <c r="H50" s="47">
        <f t="shared" si="0"/>
        <v>61700</v>
      </c>
      <c r="I50" s="47">
        <f>I51+I57</f>
        <v>61674</v>
      </c>
      <c r="J50" s="46">
        <f t="shared" si="1"/>
        <v>99.9578606158833</v>
      </c>
      <c r="K50" s="46">
        <f t="shared" si="2"/>
        <v>26</v>
      </c>
    </row>
    <row r="51" spans="1:11" ht="13.5" customHeight="1">
      <c r="A51" s="10"/>
      <c r="B51" s="12"/>
      <c r="C51" s="29" t="s">
        <v>153</v>
      </c>
      <c r="D51" s="16"/>
      <c r="E51" s="8" t="s">
        <v>103</v>
      </c>
      <c r="F51" s="38">
        <f>F52+F54</f>
        <v>35000</v>
      </c>
      <c r="G51" s="43" t="s">
        <v>252</v>
      </c>
      <c r="H51" s="47">
        <f t="shared" si="0"/>
        <v>41700</v>
      </c>
      <c r="I51" s="47">
        <f>I52+I54</f>
        <v>41674</v>
      </c>
      <c r="J51" s="46">
        <f t="shared" si="1"/>
        <v>99.93764988009592</v>
      </c>
      <c r="K51" s="46">
        <f t="shared" si="2"/>
        <v>26</v>
      </c>
    </row>
    <row r="52" spans="1:11" ht="25.5">
      <c r="A52" s="10"/>
      <c r="B52" s="12"/>
      <c r="C52" s="29"/>
      <c r="D52" s="10" t="s">
        <v>60</v>
      </c>
      <c r="E52" s="8" t="s">
        <v>136</v>
      </c>
      <c r="F52" s="38">
        <f>F53</f>
        <v>30000</v>
      </c>
      <c r="G52" s="43" t="s">
        <v>251</v>
      </c>
      <c r="H52" s="47">
        <f t="shared" si="0"/>
        <v>37450</v>
      </c>
      <c r="I52" s="47">
        <f>I53</f>
        <v>37431</v>
      </c>
      <c r="J52" s="46">
        <f t="shared" si="1"/>
        <v>99.94926568758345</v>
      </c>
      <c r="K52" s="46">
        <f t="shared" si="2"/>
        <v>19</v>
      </c>
    </row>
    <row r="53" spans="1:11" ht="25.5">
      <c r="A53" s="10"/>
      <c r="B53" s="12"/>
      <c r="C53" s="29"/>
      <c r="D53" s="10" t="s">
        <v>62</v>
      </c>
      <c r="E53" s="8" t="s">
        <v>137</v>
      </c>
      <c r="F53" s="38">
        <v>30000</v>
      </c>
      <c r="G53" s="43" t="s">
        <v>251</v>
      </c>
      <c r="H53" s="47">
        <f t="shared" si="0"/>
        <v>37450</v>
      </c>
      <c r="I53" s="47">
        <v>37431</v>
      </c>
      <c r="J53" s="46">
        <f t="shared" si="1"/>
        <v>99.94926568758345</v>
      </c>
      <c r="K53" s="46">
        <f t="shared" si="2"/>
        <v>19</v>
      </c>
    </row>
    <row r="54" spans="1:11" ht="13.5">
      <c r="A54" s="10"/>
      <c r="B54" s="12"/>
      <c r="C54" s="29"/>
      <c r="D54" s="10" t="s">
        <v>63</v>
      </c>
      <c r="E54" s="8" t="s">
        <v>64</v>
      </c>
      <c r="F54" s="38">
        <f>F55</f>
        <v>5000</v>
      </c>
      <c r="G54" s="43" t="s">
        <v>250</v>
      </c>
      <c r="H54" s="47">
        <f t="shared" si="0"/>
        <v>4250</v>
      </c>
      <c r="I54" s="47">
        <f>I55+I56</f>
        <v>4243</v>
      </c>
      <c r="J54" s="46">
        <f t="shared" si="1"/>
        <v>99.83529411764705</v>
      </c>
      <c r="K54" s="46">
        <f t="shared" si="2"/>
        <v>7</v>
      </c>
    </row>
    <row r="55" spans="1:11" ht="13.5">
      <c r="A55" s="10"/>
      <c r="B55" s="12"/>
      <c r="C55" s="29"/>
      <c r="D55" s="10" t="s">
        <v>207</v>
      </c>
      <c r="E55" s="8" t="s">
        <v>208</v>
      </c>
      <c r="F55" s="38">
        <v>5000</v>
      </c>
      <c r="G55" s="43" t="s">
        <v>249</v>
      </c>
      <c r="H55" s="47">
        <f t="shared" si="0"/>
        <v>2500</v>
      </c>
      <c r="I55" s="47">
        <v>2493</v>
      </c>
      <c r="J55" s="46">
        <f t="shared" si="1"/>
        <v>99.72</v>
      </c>
      <c r="K55" s="46">
        <f t="shared" si="2"/>
        <v>7</v>
      </c>
    </row>
    <row r="56" spans="1:11" ht="13.5">
      <c r="A56" s="10"/>
      <c r="B56" s="12"/>
      <c r="C56" s="29"/>
      <c r="D56" s="10" t="s">
        <v>65</v>
      </c>
      <c r="E56" s="8" t="s">
        <v>115</v>
      </c>
      <c r="F56" s="38">
        <v>0</v>
      </c>
      <c r="G56" s="43" t="s">
        <v>248</v>
      </c>
      <c r="H56" s="47">
        <f>F56+G56</f>
        <v>1750</v>
      </c>
      <c r="I56" s="47">
        <v>1750</v>
      </c>
      <c r="J56" s="46">
        <f t="shared" si="1"/>
        <v>100</v>
      </c>
      <c r="K56" s="46">
        <f t="shared" si="2"/>
        <v>0</v>
      </c>
    </row>
    <row r="57" spans="1:11" ht="13.5">
      <c r="A57" s="10"/>
      <c r="B57" s="12"/>
      <c r="C57" s="29" t="s">
        <v>200</v>
      </c>
      <c r="D57" s="10"/>
      <c r="E57" s="8" t="s">
        <v>201</v>
      </c>
      <c r="F57" s="38">
        <f>F58</f>
        <v>20000</v>
      </c>
      <c r="G57" s="43"/>
      <c r="H57" s="47">
        <f t="shared" si="0"/>
        <v>20000</v>
      </c>
      <c r="I57" s="47">
        <f aca="true" t="shared" si="3" ref="I57:I68">G57+H57</f>
        <v>20000</v>
      </c>
      <c r="J57" s="46">
        <f t="shared" si="1"/>
        <v>100</v>
      </c>
      <c r="K57" s="46">
        <f t="shared" si="2"/>
        <v>0</v>
      </c>
    </row>
    <row r="58" spans="1:11" ht="13.5">
      <c r="A58" s="10"/>
      <c r="B58" s="12"/>
      <c r="C58" s="29"/>
      <c r="D58" s="10" t="s">
        <v>63</v>
      </c>
      <c r="E58" s="8" t="s">
        <v>64</v>
      </c>
      <c r="F58" s="38">
        <f>F59</f>
        <v>20000</v>
      </c>
      <c r="G58" s="43"/>
      <c r="H58" s="47">
        <f t="shared" si="0"/>
        <v>20000</v>
      </c>
      <c r="I58" s="47">
        <f t="shared" si="3"/>
        <v>20000</v>
      </c>
      <c r="J58" s="46">
        <f t="shared" si="1"/>
        <v>100</v>
      </c>
      <c r="K58" s="46">
        <f t="shared" si="2"/>
        <v>0</v>
      </c>
    </row>
    <row r="59" spans="1:11" ht="13.5">
      <c r="A59" s="10"/>
      <c r="B59" s="12"/>
      <c r="C59" s="29"/>
      <c r="D59" s="10" t="s">
        <v>65</v>
      </c>
      <c r="E59" s="8" t="s">
        <v>115</v>
      </c>
      <c r="F59" s="38">
        <v>20000</v>
      </c>
      <c r="G59" s="43"/>
      <c r="H59" s="47">
        <f t="shared" si="0"/>
        <v>20000</v>
      </c>
      <c r="I59" s="47">
        <f t="shared" si="3"/>
        <v>20000</v>
      </c>
      <c r="J59" s="46">
        <f t="shared" si="1"/>
        <v>100</v>
      </c>
      <c r="K59" s="46">
        <f t="shared" si="2"/>
        <v>0</v>
      </c>
    </row>
    <row r="60" spans="1:11" ht="12.75">
      <c r="A60" s="10"/>
      <c r="B60" s="14" t="s">
        <v>24</v>
      </c>
      <c r="C60" s="29"/>
      <c r="D60" s="10"/>
      <c r="E60" s="2" t="s">
        <v>25</v>
      </c>
      <c r="F60" s="37">
        <f>F61</f>
        <v>151300</v>
      </c>
      <c r="G60" s="43"/>
      <c r="H60" s="47">
        <f t="shared" si="0"/>
        <v>151300</v>
      </c>
      <c r="I60" s="47">
        <f t="shared" si="3"/>
        <v>151300</v>
      </c>
      <c r="J60" s="46">
        <f t="shared" si="1"/>
        <v>100</v>
      </c>
      <c r="K60" s="46">
        <f t="shared" si="2"/>
        <v>0</v>
      </c>
    </row>
    <row r="61" spans="1:11" ht="12.75">
      <c r="A61" s="10"/>
      <c r="B61" s="10" t="s">
        <v>23</v>
      </c>
      <c r="C61" s="29"/>
      <c r="D61" s="10"/>
      <c r="E61" s="8" t="s">
        <v>22</v>
      </c>
      <c r="F61" s="38">
        <f>F68</f>
        <v>151300</v>
      </c>
      <c r="G61" s="43"/>
      <c r="H61" s="47">
        <f t="shared" si="0"/>
        <v>151300</v>
      </c>
      <c r="I61" s="47">
        <f t="shared" si="3"/>
        <v>151300</v>
      </c>
      <c r="J61" s="46">
        <f t="shared" si="1"/>
        <v>100</v>
      </c>
      <c r="K61" s="46">
        <f t="shared" si="2"/>
        <v>0</v>
      </c>
    </row>
    <row r="62" spans="1:11" ht="25.5" hidden="1">
      <c r="A62" s="10"/>
      <c r="B62" s="10"/>
      <c r="C62" s="29" t="s">
        <v>96</v>
      </c>
      <c r="D62" s="10"/>
      <c r="E62" s="13" t="s">
        <v>38</v>
      </c>
      <c r="F62" s="38">
        <f>F63</f>
        <v>0</v>
      </c>
      <c r="G62" s="43"/>
      <c r="H62" s="47">
        <f t="shared" si="0"/>
        <v>0</v>
      </c>
      <c r="I62" s="47">
        <f t="shared" si="3"/>
        <v>0</v>
      </c>
      <c r="J62" s="46" t="e">
        <f t="shared" si="1"/>
        <v>#DIV/0!</v>
      </c>
      <c r="K62" s="46">
        <f t="shared" si="2"/>
        <v>0</v>
      </c>
    </row>
    <row r="63" spans="1:11" ht="25.5" hidden="1">
      <c r="A63" s="10"/>
      <c r="B63" s="10"/>
      <c r="C63" s="29" t="s">
        <v>97</v>
      </c>
      <c r="D63" s="10"/>
      <c r="E63" s="8" t="s">
        <v>21</v>
      </c>
      <c r="F63" s="38">
        <f>F64+F66</f>
        <v>0</v>
      </c>
      <c r="G63" s="43"/>
      <c r="H63" s="47">
        <f t="shared" si="0"/>
        <v>0</v>
      </c>
      <c r="I63" s="47">
        <f t="shared" si="3"/>
        <v>0</v>
      </c>
      <c r="J63" s="46" t="e">
        <f t="shared" si="1"/>
        <v>#DIV/0!</v>
      </c>
      <c r="K63" s="46">
        <f t="shared" si="2"/>
        <v>0</v>
      </c>
    </row>
    <row r="64" spans="1:11" ht="38.25" hidden="1">
      <c r="A64" s="10"/>
      <c r="B64" s="10"/>
      <c r="C64" s="29"/>
      <c r="D64" s="10" t="s">
        <v>57</v>
      </c>
      <c r="E64" s="8" t="s">
        <v>58</v>
      </c>
      <c r="F64" s="38">
        <f>F65</f>
        <v>0</v>
      </c>
      <c r="G64" s="43"/>
      <c r="H64" s="47">
        <f t="shared" si="0"/>
        <v>0</v>
      </c>
      <c r="I64" s="47">
        <f t="shared" si="3"/>
        <v>0</v>
      </c>
      <c r="J64" s="46" t="e">
        <f t="shared" si="1"/>
        <v>#DIV/0!</v>
      </c>
      <c r="K64" s="46">
        <f t="shared" si="2"/>
        <v>0</v>
      </c>
    </row>
    <row r="65" spans="1:11" ht="25.5" hidden="1">
      <c r="A65" s="10"/>
      <c r="B65" s="10"/>
      <c r="C65" s="29"/>
      <c r="D65" s="10" t="s">
        <v>59</v>
      </c>
      <c r="E65" s="8" t="s">
        <v>113</v>
      </c>
      <c r="F65" s="38">
        <v>0</v>
      </c>
      <c r="G65" s="43"/>
      <c r="H65" s="47">
        <f t="shared" si="0"/>
        <v>0</v>
      </c>
      <c r="I65" s="47">
        <f t="shared" si="3"/>
        <v>0</v>
      </c>
      <c r="J65" s="46" t="e">
        <f t="shared" si="1"/>
        <v>#DIV/0!</v>
      </c>
      <c r="K65" s="46">
        <f t="shared" si="2"/>
        <v>0</v>
      </c>
    </row>
    <row r="66" spans="1:11" ht="12.75" hidden="1">
      <c r="A66" s="10"/>
      <c r="B66" s="10"/>
      <c r="C66" s="29"/>
      <c r="D66" s="10" t="s">
        <v>60</v>
      </c>
      <c r="E66" s="8" t="s">
        <v>61</v>
      </c>
      <c r="F66" s="38">
        <f>F67</f>
        <v>0</v>
      </c>
      <c r="G66" s="43"/>
      <c r="H66" s="47">
        <f t="shared" si="0"/>
        <v>0</v>
      </c>
      <c r="I66" s="47">
        <f t="shared" si="3"/>
        <v>0</v>
      </c>
      <c r="J66" s="46" t="e">
        <f t="shared" si="1"/>
        <v>#DIV/0!</v>
      </c>
      <c r="K66" s="46">
        <f t="shared" si="2"/>
        <v>0</v>
      </c>
    </row>
    <row r="67" spans="1:11" ht="25.5" hidden="1">
      <c r="A67" s="10"/>
      <c r="B67" s="10"/>
      <c r="C67" s="29"/>
      <c r="D67" s="10" t="s">
        <v>62</v>
      </c>
      <c r="E67" s="8" t="s">
        <v>114</v>
      </c>
      <c r="F67" s="38">
        <v>0</v>
      </c>
      <c r="G67" s="43"/>
      <c r="H67" s="47">
        <f t="shared" si="0"/>
        <v>0</v>
      </c>
      <c r="I67" s="47">
        <f t="shared" si="3"/>
        <v>0</v>
      </c>
      <c r="J67" s="46" t="e">
        <f t="shared" si="1"/>
        <v>#DIV/0!</v>
      </c>
      <c r="K67" s="46">
        <f t="shared" si="2"/>
        <v>0</v>
      </c>
    </row>
    <row r="68" spans="1:11" ht="24.75" customHeight="1">
      <c r="A68" s="10"/>
      <c r="B68" s="10"/>
      <c r="C68" s="29" t="s">
        <v>154</v>
      </c>
      <c r="D68" s="10"/>
      <c r="E68" s="8" t="s">
        <v>125</v>
      </c>
      <c r="F68" s="38">
        <f>F69</f>
        <v>151300</v>
      </c>
      <c r="G68" s="43"/>
      <c r="H68" s="47">
        <f t="shared" si="0"/>
        <v>151300</v>
      </c>
      <c r="I68" s="47">
        <f t="shared" si="3"/>
        <v>151300</v>
      </c>
      <c r="J68" s="46">
        <f t="shared" si="1"/>
        <v>100</v>
      </c>
      <c r="K68" s="46">
        <f t="shared" si="2"/>
        <v>0</v>
      </c>
    </row>
    <row r="69" spans="1:11" ht="27" customHeight="1">
      <c r="A69" s="10"/>
      <c r="B69" s="10"/>
      <c r="C69" s="29" t="s">
        <v>155</v>
      </c>
      <c r="D69" s="10"/>
      <c r="E69" s="8" t="s">
        <v>184</v>
      </c>
      <c r="F69" s="38">
        <f>F71</f>
        <v>151300</v>
      </c>
      <c r="G69" s="43"/>
      <c r="H69" s="47">
        <f t="shared" si="0"/>
        <v>151300</v>
      </c>
      <c r="I69" s="47">
        <f>I70</f>
        <v>151300</v>
      </c>
      <c r="J69" s="46">
        <f t="shared" si="1"/>
        <v>100</v>
      </c>
      <c r="K69" s="46">
        <f t="shared" si="2"/>
        <v>0</v>
      </c>
    </row>
    <row r="70" spans="1:11" ht="28.5" customHeight="1">
      <c r="A70" s="10"/>
      <c r="B70" s="10"/>
      <c r="C70" s="41" t="s">
        <v>182</v>
      </c>
      <c r="D70" s="10"/>
      <c r="E70" s="8" t="s">
        <v>185</v>
      </c>
      <c r="F70" s="38">
        <f>F71</f>
        <v>151300</v>
      </c>
      <c r="G70" s="43"/>
      <c r="H70" s="47">
        <f t="shared" si="0"/>
        <v>151300</v>
      </c>
      <c r="I70" s="47">
        <f>I71</f>
        <v>151300</v>
      </c>
      <c r="J70" s="46">
        <f t="shared" si="1"/>
        <v>100</v>
      </c>
      <c r="K70" s="46">
        <f t="shared" si="2"/>
        <v>0</v>
      </c>
    </row>
    <row r="71" spans="1:11" ht="26.25" customHeight="1">
      <c r="A71" s="10"/>
      <c r="B71" s="10"/>
      <c r="C71" s="29" t="s">
        <v>187</v>
      </c>
      <c r="D71" s="10"/>
      <c r="E71" s="8" t="s">
        <v>21</v>
      </c>
      <c r="F71" s="38">
        <v>151300</v>
      </c>
      <c r="G71" s="43"/>
      <c r="H71" s="47">
        <f t="shared" si="0"/>
        <v>151300</v>
      </c>
      <c r="I71" s="47">
        <f>I72+I74</f>
        <v>151300</v>
      </c>
      <c r="J71" s="46">
        <f t="shared" si="1"/>
        <v>100</v>
      </c>
      <c r="K71" s="46">
        <f t="shared" si="2"/>
        <v>0</v>
      </c>
    </row>
    <row r="72" spans="1:11" ht="52.5" customHeight="1">
      <c r="A72" s="10"/>
      <c r="B72" s="10"/>
      <c r="C72" s="29"/>
      <c r="D72" s="10" t="s">
        <v>57</v>
      </c>
      <c r="E72" s="8" t="s">
        <v>134</v>
      </c>
      <c r="F72" s="38">
        <f>F73</f>
        <v>123500</v>
      </c>
      <c r="G72" s="43" t="s">
        <v>247</v>
      </c>
      <c r="H72" s="47">
        <f t="shared" si="0"/>
        <v>109796.06</v>
      </c>
      <c r="I72" s="47">
        <f>I73</f>
        <v>109796</v>
      </c>
      <c r="J72" s="46">
        <f t="shared" si="1"/>
        <v>99.99994535323034</v>
      </c>
      <c r="K72" s="46">
        <f t="shared" si="2"/>
        <v>0.059999999997671694</v>
      </c>
    </row>
    <row r="73" spans="1:11" ht="25.5">
      <c r="A73" s="10"/>
      <c r="B73" s="10"/>
      <c r="C73" s="29"/>
      <c r="D73" s="10" t="s">
        <v>59</v>
      </c>
      <c r="E73" s="8" t="s">
        <v>135</v>
      </c>
      <c r="F73" s="38">
        <v>123500</v>
      </c>
      <c r="G73" s="43" t="s">
        <v>247</v>
      </c>
      <c r="H73" s="47">
        <f t="shared" si="0"/>
        <v>109796.06</v>
      </c>
      <c r="I73" s="47">
        <v>109796</v>
      </c>
      <c r="J73" s="46">
        <f t="shared" si="1"/>
        <v>99.99994535323034</v>
      </c>
      <c r="K73" s="46">
        <f t="shared" si="2"/>
        <v>0.059999999997671694</v>
      </c>
    </row>
    <row r="74" spans="1:11" ht="25.5">
      <c r="A74" s="10"/>
      <c r="B74" s="10"/>
      <c r="C74" s="29"/>
      <c r="D74" s="10" t="s">
        <v>60</v>
      </c>
      <c r="E74" s="8" t="s">
        <v>136</v>
      </c>
      <c r="F74" s="38">
        <f>F75</f>
        <v>27800</v>
      </c>
      <c r="G74" s="43" t="s">
        <v>246</v>
      </c>
      <c r="H74" s="47">
        <f aca="true" t="shared" si="4" ref="H74:H125">F74+G74</f>
        <v>41503.94</v>
      </c>
      <c r="I74" s="47">
        <f>I75</f>
        <v>41504</v>
      </c>
      <c r="J74" s="46">
        <f aca="true" t="shared" si="5" ref="J74:J137">I74/H74*100</f>
        <v>100.00014456458833</v>
      </c>
      <c r="K74" s="46">
        <f aca="true" t="shared" si="6" ref="K74:K137">H74-I74</f>
        <v>-0.059999999997671694</v>
      </c>
    </row>
    <row r="75" spans="1:11" ht="25.5">
      <c r="A75" s="10"/>
      <c r="B75" s="10"/>
      <c r="C75" s="29"/>
      <c r="D75" s="10" t="s">
        <v>62</v>
      </c>
      <c r="E75" s="8" t="s">
        <v>137</v>
      </c>
      <c r="F75" s="38">
        <v>27800</v>
      </c>
      <c r="G75" s="43" t="s">
        <v>246</v>
      </c>
      <c r="H75" s="47">
        <f t="shared" si="4"/>
        <v>41503.94</v>
      </c>
      <c r="I75" s="47">
        <v>41504</v>
      </c>
      <c r="J75" s="46">
        <f t="shared" si="5"/>
        <v>100.00014456458833</v>
      </c>
      <c r="K75" s="46">
        <f t="shared" si="6"/>
        <v>-0.059999999997671694</v>
      </c>
    </row>
    <row r="76" spans="1:11" ht="25.5">
      <c r="A76" s="10"/>
      <c r="B76" s="14" t="s">
        <v>32</v>
      </c>
      <c r="C76" s="31"/>
      <c r="D76" s="14"/>
      <c r="E76" s="2" t="s">
        <v>30</v>
      </c>
      <c r="F76" s="37">
        <f>F77+F82+F94</f>
        <v>2797700</v>
      </c>
      <c r="G76" s="43" t="s">
        <v>245</v>
      </c>
      <c r="H76" s="47">
        <f t="shared" si="4"/>
        <v>2961480</v>
      </c>
      <c r="I76" s="47">
        <f>I82+I94</f>
        <v>2961226</v>
      </c>
      <c r="J76" s="46">
        <f t="shared" si="5"/>
        <v>99.99142320731526</v>
      </c>
      <c r="K76" s="46">
        <f t="shared" si="6"/>
        <v>254</v>
      </c>
    </row>
    <row r="77" spans="1:11" ht="27.75" customHeight="1" hidden="1">
      <c r="A77" s="10"/>
      <c r="B77" s="14" t="s">
        <v>45</v>
      </c>
      <c r="C77" s="31"/>
      <c r="D77" s="14"/>
      <c r="E77" s="2" t="s">
        <v>47</v>
      </c>
      <c r="F77" s="37">
        <f>F78</f>
        <v>0</v>
      </c>
      <c r="G77" s="43" t="s">
        <v>245</v>
      </c>
      <c r="H77" s="47">
        <f t="shared" si="4"/>
        <v>163780</v>
      </c>
      <c r="I77" s="47">
        <f>G77+H77</f>
        <v>327560</v>
      </c>
      <c r="J77" s="46">
        <f t="shared" si="5"/>
        <v>200</v>
      </c>
      <c r="K77" s="46">
        <f t="shared" si="6"/>
        <v>-163780</v>
      </c>
    </row>
    <row r="78" spans="1:11" ht="38.25" hidden="1">
      <c r="A78" s="10"/>
      <c r="B78" s="10"/>
      <c r="C78" s="29" t="s">
        <v>129</v>
      </c>
      <c r="D78" s="10"/>
      <c r="E78" s="8" t="s">
        <v>84</v>
      </c>
      <c r="F78" s="38">
        <f>F79</f>
        <v>0</v>
      </c>
      <c r="G78" s="43" t="s">
        <v>245</v>
      </c>
      <c r="H78" s="47">
        <f t="shared" si="4"/>
        <v>163780</v>
      </c>
      <c r="I78" s="47">
        <f>G78+H78</f>
        <v>327560</v>
      </c>
      <c r="J78" s="46">
        <f t="shared" si="5"/>
        <v>200</v>
      </c>
      <c r="K78" s="46">
        <f t="shared" si="6"/>
        <v>-163780</v>
      </c>
    </row>
    <row r="79" spans="1:11" ht="38.25" hidden="1">
      <c r="A79" s="10"/>
      <c r="B79" s="10"/>
      <c r="C79" s="29" t="s">
        <v>130</v>
      </c>
      <c r="D79" s="10"/>
      <c r="E79" s="8" t="s">
        <v>46</v>
      </c>
      <c r="F79" s="38">
        <f>F80</f>
        <v>0</v>
      </c>
      <c r="G79" s="43" t="s">
        <v>245</v>
      </c>
      <c r="H79" s="47">
        <f t="shared" si="4"/>
        <v>163780</v>
      </c>
      <c r="I79" s="47">
        <f>G79+H79</f>
        <v>327560</v>
      </c>
      <c r="J79" s="46">
        <f t="shared" si="5"/>
        <v>200</v>
      </c>
      <c r="K79" s="46">
        <f t="shared" si="6"/>
        <v>-163780</v>
      </c>
    </row>
    <row r="80" spans="1:11" ht="12.75" hidden="1">
      <c r="A80" s="10"/>
      <c r="B80" s="10"/>
      <c r="C80" s="29"/>
      <c r="D80" s="10" t="s">
        <v>60</v>
      </c>
      <c r="E80" s="8" t="s">
        <v>61</v>
      </c>
      <c r="F80" s="38">
        <f>F81</f>
        <v>0</v>
      </c>
      <c r="G80" s="43" t="s">
        <v>245</v>
      </c>
      <c r="H80" s="47">
        <f t="shared" si="4"/>
        <v>163780</v>
      </c>
      <c r="I80" s="47">
        <f>G80+H80</f>
        <v>327560</v>
      </c>
      <c r="J80" s="46">
        <f t="shared" si="5"/>
        <v>200</v>
      </c>
      <c r="K80" s="46">
        <f t="shared" si="6"/>
        <v>-163780</v>
      </c>
    </row>
    <row r="81" spans="1:11" ht="25.5" hidden="1">
      <c r="A81" s="10"/>
      <c r="B81" s="10"/>
      <c r="C81" s="29"/>
      <c r="D81" s="10" t="s">
        <v>62</v>
      </c>
      <c r="E81" s="8" t="s">
        <v>114</v>
      </c>
      <c r="F81" s="38">
        <v>0</v>
      </c>
      <c r="G81" s="43" t="s">
        <v>245</v>
      </c>
      <c r="H81" s="47">
        <f t="shared" si="4"/>
        <v>163780</v>
      </c>
      <c r="I81" s="47">
        <f>G81+H81</f>
        <v>327560</v>
      </c>
      <c r="J81" s="46">
        <f t="shared" si="5"/>
        <v>200</v>
      </c>
      <c r="K81" s="46">
        <f t="shared" si="6"/>
        <v>-163780</v>
      </c>
    </row>
    <row r="82" spans="1:11" ht="12.75">
      <c r="A82" s="10"/>
      <c r="B82" s="14" t="s">
        <v>29</v>
      </c>
      <c r="C82" s="31"/>
      <c r="D82" s="14"/>
      <c r="E82" s="2" t="s">
        <v>31</v>
      </c>
      <c r="F82" s="38">
        <f>F83</f>
        <v>2797000</v>
      </c>
      <c r="G82" s="43" t="s">
        <v>245</v>
      </c>
      <c r="H82" s="47">
        <f t="shared" si="4"/>
        <v>2960780</v>
      </c>
      <c r="I82" s="47">
        <f>I83</f>
        <v>2960526</v>
      </c>
      <c r="J82" s="46">
        <f t="shared" si="5"/>
        <v>99.99142117955404</v>
      </c>
      <c r="K82" s="46">
        <f t="shared" si="6"/>
        <v>254</v>
      </c>
    </row>
    <row r="83" spans="1:11" ht="38.25">
      <c r="A83" s="10"/>
      <c r="B83" s="10"/>
      <c r="C83" s="29" t="s">
        <v>156</v>
      </c>
      <c r="D83" s="10"/>
      <c r="E83" s="8" t="s">
        <v>202</v>
      </c>
      <c r="F83" s="38">
        <f>F84</f>
        <v>2797000</v>
      </c>
      <c r="G83" s="43" t="s">
        <v>245</v>
      </c>
      <c r="H83" s="47">
        <f t="shared" si="4"/>
        <v>2960780</v>
      </c>
      <c r="I83" s="47">
        <f>I84</f>
        <v>2960526</v>
      </c>
      <c r="J83" s="46">
        <f t="shared" si="5"/>
        <v>99.99142117955404</v>
      </c>
      <c r="K83" s="46">
        <f t="shared" si="6"/>
        <v>254</v>
      </c>
    </row>
    <row r="84" spans="1:11" ht="12.75">
      <c r="A84" s="10"/>
      <c r="B84" s="10"/>
      <c r="C84" s="29" t="s">
        <v>157</v>
      </c>
      <c r="D84" s="10"/>
      <c r="E84" s="13" t="s">
        <v>203</v>
      </c>
      <c r="F84" s="38">
        <f>F85+F87+F91+F89</f>
        <v>2797000</v>
      </c>
      <c r="G84" s="43" t="s">
        <v>245</v>
      </c>
      <c r="H84" s="47">
        <f>F84+G84</f>
        <v>2960780</v>
      </c>
      <c r="I84" s="47">
        <f>I85+I87+I89+I91</f>
        <v>2960526</v>
      </c>
      <c r="J84" s="46">
        <f t="shared" si="5"/>
        <v>99.99142117955404</v>
      </c>
      <c r="K84" s="46">
        <f t="shared" si="6"/>
        <v>254</v>
      </c>
    </row>
    <row r="85" spans="1:11" ht="52.5" customHeight="1">
      <c r="A85" s="10"/>
      <c r="B85" s="10"/>
      <c r="C85" s="29"/>
      <c r="D85" s="10" t="s">
        <v>57</v>
      </c>
      <c r="E85" s="13" t="s">
        <v>134</v>
      </c>
      <c r="F85" s="38">
        <f>F86</f>
        <v>1956000</v>
      </c>
      <c r="G85" s="43" t="s">
        <v>244</v>
      </c>
      <c r="H85" s="47">
        <f t="shared" si="4"/>
        <v>488950</v>
      </c>
      <c r="I85" s="47">
        <f>I86</f>
        <v>488894</v>
      </c>
      <c r="J85" s="46">
        <f t="shared" si="5"/>
        <v>99.98854688618468</v>
      </c>
      <c r="K85" s="46">
        <f t="shared" si="6"/>
        <v>56</v>
      </c>
    </row>
    <row r="86" spans="1:11" ht="12.75">
      <c r="A86" s="10"/>
      <c r="B86" s="10"/>
      <c r="C86" s="29"/>
      <c r="D86" s="10" t="s">
        <v>77</v>
      </c>
      <c r="E86" s="13" t="s">
        <v>93</v>
      </c>
      <c r="F86" s="38">
        <v>1956000</v>
      </c>
      <c r="G86" s="43" t="s">
        <v>244</v>
      </c>
      <c r="H86" s="47">
        <f t="shared" si="4"/>
        <v>488950</v>
      </c>
      <c r="I86" s="47">
        <v>488894</v>
      </c>
      <c r="J86" s="46">
        <f t="shared" si="5"/>
        <v>99.98854688618468</v>
      </c>
      <c r="K86" s="46">
        <f t="shared" si="6"/>
        <v>56</v>
      </c>
    </row>
    <row r="87" spans="1:11" ht="25.5">
      <c r="A87" s="10"/>
      <c r="B87" s="10"/>
      <c r="C87" s="29"/>
      <c r="D87" s="10" t="s">
        <v>60</v>
      </c>
      <c r="E87" s="13" t="s">
        <v>136</v>
      </c>
      <c r="F87" s="38">
        <f>F88</f>
        <v>806000</v>
      </c>
      <c r="G87" s="43" t="s">
        <v>243</v>
      </c>
      <c r="H87" s="47">
        <f t="shared" si="4"/>
        <v>878860</v>
      </c>
      <c r="I87" s="47">
        <f>I88</f>
        <v>878857</v>
      </c>
      <c r="J87" s="46">
        <f t="shared" si="5"/>
        <v>99.999658648704</v>
      </c>
      <c r="K87" s="46">
        <f t="shared" si="6"/>
        <v>3</v>
      </c>
    </row>
    <row r="88" spans="1:11" ht="25.5">
      <c r="A88" s="10"/>
      <c r="B88" s="10"/>
      <c r="C88" s="29"/>
      <c r="D88" s="10" t="s">
        <v>62</v>
      </c>
      <c r="E88" s="8" t="s">
        <v>137</v>
      </c>
      <c r="F88" s="38">
        <v>806000</v>
      </c>
      <c r="G88" s="43" t="s">
        <v>243</v>
      </c>
      <c r="H88" s="47">
        <f t="shared" si="4"/>
        <v>878860</v>
      </c>
      <c r="I88" s="47">
        <v>878857</v>
      </c>
      <c r="J88" s="46">
        <f t="shared" si="5"/>
        <v>99.999658648704</v>
      </c>
      <c r="K88" s="46">
        <f t="shared" si="6"/>
        <v>3</v>
      </c>
    </row>
    <row r="89" spans="1:11" ht="12.75">
      <c r="A89" s="10"/>
      <c r="B89" s="10"/>
      <c r="C89" s="29"/>
      <c r="D89" s="10" t="s">
        <v>90</v>
      </c>
      <c r="E89" s="8" t="s">
        <v>217</v>
      </c>
      <c r="F89" s="38">
        <f>F90</f>
        <v>0</v>
      </c>
      <c r="G89" s="43" t="s">
        <v>242</v>
      </c>
      <c r="H89" s="47">
        <f>H90</f>
        <v>630100</v>
      </c>
      <c r="I89" s="47">
        <f>I90</f>
        <v>630003</v>
      </c>
      <c r="J89" s="46">
        <f t="shared" si="5"/>
        <v>99.98460561815585</v>
      </c>
      <c r="K89" s="46">
        <f t="shared" si="6"/>
        <v>97</v>
      </c>
    </row>
    <row r="90" spans="1:11" ht="25.5">
      <c r="A90" s="10"/>
      <c r="B90" s="10"/>
      <c r="C90" s="29"/>
      <c r="D90" s="10" t="s">
        <v>127</v>
      </c>
      <c r="E90" s="8" t="s">
        <v>128</v>
      </c>
      <c r="F90" s="38">
        <v>0</v>
      </c>
      <c r="G90" s="43" t="s">
        <v>242</v>
      </c>
      <c r="H90" s="47">
        <f>F90+G90</f>
        <v>630100</v>
      </c>
      <c r="I90" s="47">
        <v>630003</v>
      </c>
      <c r="J90" s="46">
        <f t="shared" si="5"/>
        <v>99.98460561815585</v>
      </c>
      <c r="K90" s="46">
        <f t="shared" si="6"/>
        <v>97</v>
      </c>
    </row>
    <row r="91" spans="1:11" ht="12.75">
      <c r="A91" s="10"/>
      <c r="B91" s="10"/>
      <c r="C91" s="29"/>
      <c r="D91" s="10" t="s">
        <v>63</v>
      </c>
      <c r="E91" s="13" t="s">
        <v>64</v>
      </c>
      <c r="F91" s="38">
        <f>F93+F92</f>
        <v>35000</v>
      </c>
      <c r="G91" s="43" t="s">
        <v>241</v>
      </c>
      <c r="H91" s="47">
        <f>F91+G91</f>
        <v>962870</v>
      </c>
      <c r="I91" s="47">
        <f>I92+I93</f>
        <v>962772</v>
      </c>
      <c r="J91" s="46">
        <f t="shared" si="5"/>
        <v>99.98982209436372</v>
      </c>
      <c r="K91" s="46">
        <f t="shared" si="6"/>
        <v>98</v>
      </c>
    </row>
    <row r="92" spans="1:11" ht="28.5" customHeight="1">
      <c r="A92" s="10"/>
      <c r="B92" s="10"/>
      <c r="C92" s="29"/>
      <c r="D92" s="10" t="s">
        <v>71</v>
      </c>
      <c r="E92" s="8" t="s">
        <v>212</v>
      </c>
      <c r="F92" s="38">
        <v>0</v>
      </c>
      <c r="G92" s="43" t="s">
        <v>240</v>
      </c>
      <c r="H92" s="47">
        <f>F92+G92</f>
        <v>930800</v>
      </c>
      <c r="I92" s="47">
        <v>930765</v>
      </c>
      <c r="J92" s="46">
        <f t="shared" si="5"/>
        <v>99.99623979372583</v>
      </c>
      <c r="K92" s="46">
        <f t="shared" si="6"/>
        <v>35</v>
      </c>
    </row>
    <row r="93" spans="1:11" ht="12.75">
      <c r="A93" s="10"/>
      <c r="B93" s="10"/>
      <c r="C93" s="29"/>
      <c r="D93" s="10" t="s">
        <v>65</v>
      </c>
      <c r="E93" s="8" t="s">
        <v>115</v>
      </c>
      <c r="F93" s="38">
        <v>35000</v>
      </c>
      <c r="G93" s="43" t="s">
        <v>239</v>
      </c>
      <c r="H93" s="47">
        <f t="shared" si="4"/>
        <v>32070</v>
      </c>
      <c r="I93" s="47">
        <v>32007</v>
      </c>
      <c r="J93" s="46">
        <f t="shared" si="5"/>
        <v>99.80355472404115</v>
      </c>
      <c r="K93" s="46">
        <f t="shared" si="6"/>
        <v>63</v>
      </c>
    </row>
    <row r="94" spans="1:11" ht="25.5">
      <c r="A94" s="10"/>
      <c r="B94" s="14" t="s">
        <v>141</v>
      </c>
      <c r="C94" s="31"/>
      <c r="D94" s="14"/>
      <c r="E94" s="2" t="s">
        <v>142</v>
      </c>
      <c r="F94" s="37">
        <f>F95</f>
        <v>700</v>
      </c>
      <c r="G94" s="45"/>
      <c r="H94" s="47">
        <f t="shared" si="4"/>
        <v>700</v>
      </c>
      <c r="I94" s="47">
        <f aca="true" t="shared" si="7" ref="I94:I100">G94+H94</f>
        <v>700</v>
      </c>
      <c r="J94" s="46">
        <f t="shared" si="5"/>
        <v>100</v>
      </c>
      <c r="K94" s="46">
        <f t="shared" si="6"/>
        <v>0</v>
      </c>
    </row>
    <row r="95" spans="1:11" ht="28.5" customHeight="1">
      <c r="A95" s="10"/>
      <c r="B95" s="10"/>
      <c r="C95" s="29" t="s">
        <v>154</v>
      </c>
      <c r="D95" s="10"/>
      <c r="E95" s="8" t="s">
        <v>125</v>
      </c>
      <c r="F95" s="38">
        <f>F96</f>
        <v>700</v>
      </c>
      <c r="G95" s="43"/>
      <c r="H95" s="47">
        <f t="shared" si="4"/>
        <v>700</v>
      </c>
      <c r="I95" s="47">
        <f t="shared" si="7"/>
        <v>700</v>
      </c>
      <c r="J95" s="46">
        <f t="shared" si="5"/>
        <v>100</v>
      </c>
      <c r="K95" s="46">
        <f t="shared" si="6"/>
        <v>0</v>
      </c>
    </row>
    <row r="96" spans="1:11" ht="30" customHeight="1">
      <c r="A96" s="10"/>
      <c r="B96" s="10"/>
      <c r="C96" s="29" t="s">
        <v>155</v>
      </c>
      <c r="D96" s="10"/>
      <c r="E96" s="8" t="s">
        <v>184</v>
      </c>
      <c r="F96" s="38">
        <f>F97</f>
        <v>700</v>
      </c>
      <c r="G96" s="43"/>
      <c r="H96" s="47">
        <f t="shared" si="4"/>
        <v>700</v>
      </c>
      <c r="I96" s="47">
        <f t="shared" si="7"/>
        <v>700</v>
      </c>
      <c r="J96" s="46">
        <f t="shared" si="5"/>
        <v>100</v>
      </c>
      <c r="K96" s="46">
        <f t="shared" si="6"/>
        <v>0</v>
      </c>
    </row>
    <row r="97" spans="1:11" ht="25.5" customHeight="1">
      <c r="A97" s="10"/>
      <c r="B97" s="10"/>
      <c r="C97" s="41" t="s">
        <v>182</v>
      </c>
      <c r="D97" s="10"/>
      <c r="E97" s="8" t="s">
        <v>185</v>
      </c>
      <c r="F97" s="38">
        <f>F99</f>
        <v>700</v>
      </c>
      <c r="G97" s="43"/>
      <c r="H97" s="47">
        <f t="shared" si="4"/>
        <v>700</v>
      </c>
      <c r="I97" s="47">
        <f t="shared" si="7"/>
        <v>700</v>
      </c>
      <c r="J97" s="46">
        <f t="shared" si="5"/>
        <v>100</v>
      </c>
      <c r="K97" s="46">
        <f t="shared" si="6"/>
        <v>0</v>
      </c>
    </row>
    <row r="98" spans="1:11" ht="12.75" customHeight="1">
      <c r="A98" s="10"/>
      <c r="B98" s="10"/>
      <c r="C98" s="41" t="s">
        <v>183</v>
      </c>
      <c r="D98" s="10"/>
      <c r="E98" s="8" t="s">
        <v>186</v>
      </c>
      <c r="F98" s="38"/>
      <c r="G98" s="43"/>
      <c r="H98" s="47">
        <f>H99</f>
        <v>700</v>
      </c>
      <c r="I98" s="47">
        <f t="shared" si="7"/>
        <v>700</v>
      </c>
      <c r="J98" s="46">
        <f t="shared" si="5"/>
        <v>100</v>
      </c>
      <c r="K98" s="46">
        <f t="shared" si="6"/>
        <v>0</v>
      </c>
    </row>
    <row r="99" spans="1:11" ht="25.5">
      <c r="A99" s="10"/>
      <c r="B99" s="10"/>
      <c r="C99" s="29"/>
      <c r="D99" s="10" t="s">
        <v>60</v>
      </c>
      <c r="E99" s="8" t="s">
        <v>136</v>
      </c>
      <c r="F99" s="38">
        <f>F100</f>
        <v>700</v>
      </c>
      <c r="G99" s="43"/>
      <c r="H99" s="47">
        <f t="shared" si="4"/>
        <v>700</v>
      </c>
      <c r="I99" s="47">
        <f t="shared" si="7"/>
        <v>700</v>
      </c>
      <c r="J99" s="46">
        <f t="shared" si="5"/>
        <v>100</v>
      </c>
      <c r="K99" s="46">
        <f t="shared" si="6"/>
        <v>0</v>
      </c>
    </row>
    <row r="100" spans="1:11" ht="25.5">
      <c r="A100" s="10"/>
      <c r="B100" s="10"/>
      <c r="C100" s="29"/>
      <c r="D100" s="10" t="s">
        <v>62</v>
      </c>
      <c r="E100" s="8" t="s">
        <v>137</v>
      </c>
      <c r="F100" s="38">
        <v>700</v>
      </c>
      <c r="G100" s="43"/>
      <c r="H100" s="47">
        <f t="shared" si="4"/>
        <v>700</v>
      </c>
      <c r="I100" s="47">
        <f t="shared" si="7"/>
        <v>700</v>
      </c>
      <c r="J100" s="46">
        <f t="shared" si="5"/>
        <v>100</v>
      </c>
      <c r="K100" s="46">
        <f t="shared" si="6"/>
        <v>0</v>
      </c>
    </row>
    <row r="101" spans="1:11" ht="12.75">
      <c r="A101" s="10"/>
      <c r="B101" s="14" t="s">
        <v>86</v>
      </c>
      <c r="C101" s="31"/>
      <c r="D101" s="14"/>
      <c r="E101" s="2" t="s">
        <v>87</v>
      </c>
      <c r="F101" s="37">
        <f>F102+F107</f>
        <v>782800</v>
      </c>
      <c r="G101" s="45"/>
      <c r="H101" s="47">
        <f t="shared" si="4"/>
        <v>782800</v>
      </c>
      <c r="I101" s="47">
        <f>I102+I107</f>
        <v>781330</v>
      </c>
      <c r="J101" s="46">
        <f t="shared" si="5"/>
        <v>99.81221257026061</v>
      </c>
      <c r="K101" s="46">
        <f t="shared" si="6"/>
        <v>1470</v>
      </c>
    </row>
    <row r="102" spans="1:11" ht="12.75">
      <c r="A102" s="10"/>
      <c r="B102" s="14" t="s">
        <v>118</v>
      </c>
      <c r="C102" s="31"/>
      <c r="D102" s="14"/>
      <c r="E102" s="2" t="s">
        <v>117</v>
      </c>
      <c r="F102" s="37">
        <f>F103</f>
        <v>120000</v>
      </c>
      <c r="G102" s="45"/>
      <c r="H102" s="47">
        <f t="shared" si="4"/>
        <v>120000</v>
      </c>
      <c r="I102" s="47">
        <f>I103</f>
        <v>119743</v>
      </c>
      <c r="J102" s="46">
        <f t="shared" si="5"/>
        <v>99.78583333333333</v>
      </c>
      <c r="K102" s="46">
        <f t="shared" si="6"/>
        <v>257</v>
      </c>
    </row>
    <row r="103" spans="1:11" ht="12.75">
      <c r="A103" s="10"/>
      <c r="B103" s="14"/>
      <c r="C103" s="28" t="s">
        <v>158</v>
      </c>
      <c r="D103" s="14"/>
      <c r="E103" s="8" t="s">
        <v>116</v>
      </c>
      <c r="F103" s="38">
        <f>F104</f>
        <v>120000</v>
      </c>
      <c r="G103" s="43"/>
      <c r="H103" s="47">
        <f t="shared" si="4"/>
        <v>120000</v>
      </c>
      <c r="I103" s="47">
        <f>I104</f>
        <v>119743</v>
      </c>
      <c r="J103" s="46">
        <f t="shared" si="5"/>
        <v>99.78583333333333</v>
      </c>
      <c r="K103" s="46">
        <f t="shared" si="6"/>
        <v>257</v>
      </c>
    </row>
    <row r="104" spans="1:11" ht="26.25" customHeight="1">
      <c r="A104" s="10"/>
      <c r="B104" s="14"/>
      <c r="C104" s="28" t="s">
        <v>159</v>
      </c>
      <c r="D104" s="14"/>
      <c r="E104" s="8" t="s">
        <v>119</v>
      </c>
      <c r="F104" s="38">
        <f>F105</f>
        <v>120000</v>
      </c>
      <c r="G104" s="43"/>
      <c r="H104" s="47">
        <f t="shared" si="4"/>
        <v>120000</v>
      </c>
      <c r="I104" s="47">
        <f>I105</f>
        <v>119743</v>
      </c>
      <c r="J104" s="46">
        <f t="shared" si="5"/>
        <v>99.78583333333333</v>
      </c>
      <c r="K104" s="46">
        <f t="shared" si="6"/>
        <v>257</v>
      </c>
    </row>
    <row r="105" spans="1:11" ht="12.75">
      <c r="A105" s="10"/>
      <c r="B105" s="14"/>
      <c r="C105" s="31"/>
      <c r="D105" s="10" t="s">
        <v>63</v>
      </c>
      <c r="E105" s="8" t="s">
        <v>64</v>
      </c>
      <c r="F105" s="38">
        <f>F106</f>
        <v>120000</v>
      </c>
      <c r="G105" s="43"/>
      <c r="H105" s="47">
        <f t="shared" si="4"/>
        <v>120000</v>
      </c>
      <c r="I105" s="47">
        <f>I106</f>
        <v>119743</v>
      </c>
      <c r="J105" s="46">
        <f t="shared" si="5"/>
        <v>99.78583333333333</v>
      </c>
      <c r="K105" s="46">
        <f t="shared" si="6"/>
        <v>257</v>
      </c>
    </row>
    <row r="106" spans="1:11" ht="27" customHeight="1">
      <c r="A106" s="10"/>
      <c r="B106" s="14"/>
      <c r="C106" s="31"/>
      <c r="D106" s="10" t="s">
        <v>71</v>
      </c>
      <c r="E106" s="8" t="s">
        <v>212</v>
      </c>
      <c r="F106" s="38">
        <v>120000</v>
      </c>
      <c r="G106" s="43"/>
      <c r="H106" s="47">
        <f t="shared" si="4"/>
        <v>120000</v>
      </c>
      <c r="I106" s="47">
        <v>119743</v>
      </c>
      <c r="J106" s="46">
        <f t="shared" si="5"/>
        <v>99.78583333333333</v>
      </c>
      <c r="K106" s="46">
        <f t="shared" si="6"/>
        <v>257</v>
      </c>
    </row>
    <row r="107" spans="1:11" ht="12.75">
      <c r="A107" s="10"/>
      <c r="B107" s="14" t="s">
        <v>94</v>
      </c>
      <c r="C107" s="31"/>
      <c r="D107" s="14"/>
      <c r="E107" s="2" t="s">
        <v>124</v>
      </c>
      <c r="F107" s="37">
        <f>F113+F108</f>
        <v>662800</v>
      </c>
      <c r="G107" s="45"/>
      <c r="H107" s="47">
        <f t="shared" si="4"/>
        <v>662800</v>
      </c>
      <c r="I107" s="47">
        <f>I113</f>
        <v>661587</v>
      </c>
      <c r="J107" s="46">
        <f t="shared" si="5"/>
        <v>99.81698853349427</v>
      </c>
      <c r="K107" s="46">
        <f t="shared" si="6"/>
        <v>1213</v>
      </c>
    </row>
    <row r="108" spans="1:11" ht="25.5" hidden="1">
      <c r="A108" s="10"/>
      <c r="B108" s="14"/>
      <c r="C108" s="29" t="s">
        <v>160</v>
      </c>
      <c r="D108" s="14"/>
      <c r="E108" s="8" t="s">
        <v>138</v>
      </c>
      <c r="F108" s="38">
        <f>F109</f>
        <v>0</v>
      </c>
      <c r="G108" s="43"/>
      <c r="H108" s="47">
        <f t="shared" si="4"/>
        <v>0</v>
      </c>
      <c r="I108" s="47">
        <f aca="true" t="shared" si="8" ref="I108:I116">G108+H108</f>
        <v>0</v>
      </c>
      <c r="J108" s="46" t="e">
        <f t="shared" si="5"/>
        <v>#DIV/0!</v>
      </c>
      <c r="K108" s="46">
        <f t="shared" si="6"/>
        <v>0</v>
      </c>
    </row>
    <row r="109" spans="1:11" ht="51" hidden="1">
      <c r="A109" s="10"/>
      <c r="B109" s="14"/>
      <c r="C109" s="29" t="s">
        <v>161</v>
      </c>
      <c r="D109" s="14"/>
      <c r="E109" s="8" t="s">
        <v>139</v>
      </c>
      <c r="F109" s="38">
        <f>F110</f>
        <v>0</v>
      </c>
      <c r="G109" s="43"/>
      <c r="H109" s="47">
        <f t="shared" si="4"/>
        <v>0</v>
      </c>
      <c r="I109" s="47">
        <f t="shared" si="8"/>
        <v>0</v>
      </c>
      <c r="J109" s="46" t="e">
        <f t="shared" si="5"/>
        <v>#DIV/0!</v>
      </c>
      <c r="K109" s="46">
        <f t="shared" si="6"/>
        <v>0</v>
      </c>
    </row>
    <row r="110" spans="1:11" ht="25.5" hidden="1">
      <c r="A110" s="10"/>
      <c r="B110" s="14"/>
      <c r="C110" s="29" t="s">
        <v>162</v>
      </c>
      <c r="D110" s="14"/>
      <c r="E110" s="8" t="s">
        <v>140</v>
      </c>
      <c r="F110" s="38">
        <f>F111</f>
        <v>0</v>
      </c>
      <c r="G110" s="43"/>
      <c r="H110" s="47">
        <f t="shared" si="4"/>
        <v>0</v>
      </c>
      <c r="I110" s="47">
        <f t="shared" si="8"/>
        <v>0</v>
      </c>
      <c r="J110" s="46" t="e">
        <f t="shared" si="5"/>
        <v>#DIV/0!</v>
      </c>
      <c r="K110" s="46">
        <f t="shared" si="6"/>
        <v>0</v>
      </c>
    </row>
    <row r="111" spans="1:11" ht="25.5" hidden="1">
      <c r="A111" s="10"/>
      <c r="B111" s="14"/>
      <c r="C111" s="31"/>
      <c r="D111" s="10" t="s">
        <v>60</v>
      </c>
      <c r="E111" s="8" t="s">
        <v>136</v>
      </c>
      <c r="F111" s="38">
        <f>F112</f>
        <v>0</v>
      </c>
      <c r="G111" s="43"/>
      <c r="H111" s="47">
        <f t="shared" si="4"/>
        <v>0</v>
      </c>
      <c r="I111" s="47">
        <f t="shared" si="8"/>
        <v>0</v>
      </c>
      <c r="J111" s="46" t="e">
        <f t="shared" si="5"/>
        <v>#DIV/0!</v>
      </c>
      <c r="K111" s="46">
        <f t="shared" si="6"/>
        <v>0</v>
      </c>
    </row>
    <row r="112" spans="1:11" ht="25.5" hidden="1">
      <c r="A112" s="10"/>
      <c r="B112" s="14"/>
      <c r="C112" s="31"/>
      <c r="D112" s="10" t="s">
        <v>62</v>
      </c>
      <c r="E112" s="8" t="s">
        <v>137</v>
      </c>
      <c r="F112" s="38">
        <v>0</v>
      </c>
      <c r="G112" s="43"/>
      <c r="H112" s="47">
        <f t="shared" si="4"/>
        <v>0</v>
      </c>
      <c r="I112" s="47">
        <f t="shared" si="8"/>
        <v>0</v>
      </c>
      <c r="J112" s="46" t="e">
        <f t="shared" si="5"/>
        <v>#DIV/0!</v>
      </c>
      <c r="K112" s="46">
        <f t="shared" si="6"/>
        <v>0</v>
      </c>
    </row>
    <row r="113" spans="1:11" ht="12.75">
      <c r="A113" s="10"/>
      <c r="B113" s="10"/>
      <c r="C113" s="29" t="s">
        <v>163</v>
      </c>
      <c r="D113" s="10"/>
      <c r="E113" s="8" t="s">
        <v>95</v>
      </c>
      <c r="F113" s="38">
        <f>F114+F117</f>
        <v>662800</v>
      </c>
      <c r="G113" s="43"/>
      <c r="H113" s="47">
        <f t="shared" si="4"/>
        <v>662800</v>
      </c>
      <c r="I113" s="47">
        <f>I114+I117</f>
        <v>661587</v>
      </c>
      <c r="J113" s="46">
        <f t="shared" si="5"/>
        <v>99.81698853349427</v>
      </c>
      <c r="K113" s="46">
        <f t="shared" si="6"/>
        <v>1213</v>
      </c>
    </row>
    <row r="114" spans="1:11" ht="25.5">
      <c r="A114" s="10"/>
      <c r="B114" s="10"/>
      <c r="C114" s="29" t="s">
        <v>164</v>
      </c>
      <c r="D114" s="10"/>
      <c r="E114" s="8" t="s">
        <v>99</v>
      </c>
      <c r="F114" s="38">
        <f>F115</f>
        <v>362800</v>
      </c>
      <c r="G114" s="43"/>
      <c r="H114" s="47">
        <f t="shared" si="4"/>
        <v>362800</v>
      </c>
      <c r="I114" s="47">
        <f t="shared" si="8"/>
        <v>362800</v>
      </c>
      <c r="J114" s="46">
        <f t="shared" si="5"/>
        <v>100</v>
      </c>
      <c r="K114" s="46">
        <f t="shared" si="6"/>
        <v>0</v>
      </c>
    </row>
    <row r="115" spans="1:11" ht="25.5">
      <c r="A115" s="10"/>
      <c r="B115" s="10"/>
      <c r="C115" s="29"/>
      <c r="D115" s="10" t="s">
        <v>60</v>
      </c>
      <c r="E115" s="8" t="s">
        <v>136</v>
      </c>
      <c r="F115" s="38">
        <f>F116</f>
        <v>362800</v>
      </c>
      <c r="G115" s="43"/>
      <c r="H115" s="47">
        <f t="shared" si="4"/>
        <v>362800</v>
      </c>
      <c r="I115" s="47">
        <f t="shared" si="8"/>
        <v>362800</v>
      </c>
      <c r="J115" s="46">
        <f t="shared" si="5"/>
        <v>100</v>
      </c>
      <c r="K115" s="46">
        <f t="shared" si="6"/>
        <v>0</v>
      </c>
    </row>
    <row r="116" spans="1:11" ht="25.5">
      <c r="A116" s="10"/>
      <c r="B116" s="10"/>
      <c r="C116" s="29"/>
      <c r="D116" s="10" t="s">
        <v>62</v>
      </c>
      <c r="E116" s="8" t="s">
        <v>137</v>
      </c>
      <c r="F116" s="38">
        <v>362800</v>
      </c>
      <c r="G116" s="43"/>
      <c r="H116" s="47">
        <f t="shared" si="4"/>
        <v>362800</v>
      </c>
      <c r="I116" s="47">
        <f t="shared" si="8"/>
        <v>362800</v>
      </c>
      <c r="J116" s="46">
        <f t="shared" si="5"/>
        <v>100</v>
      </c>
      <c r="K116" s="46">
        <f t="shared" si="6"/>
        <v>0</v>
      </c>
    </row>
    <row r="117" spans="1:11" ht="25.5">
      <c r="A117" s="10"/>
      <c r="B117" s="10"/>
      <c r="C117" s="29" t="s">
        <v>165</v>
      </c>
      <c r="D117" s="10"/>
      <c r="E117" s="8" t="s">
        <v>98</v>
      </c>
      <c r="F117" s="38">
        <f>F118</f>
        <v>300000</v>
      </c>
      <c r="G117" s="43"/>
      <c r="H117" s="47">
        <f t="shared" si="4"/>
        <v>300000</v>
      </c>
      <c r="I117" s="47">
        <f>I118</f>
        <v>298787</v>
      </c>
      <c r="J117" s="46">
        <f t="shared" si="5"/>
        <v>99.59566666666667</v>
      </c>
      <c r="K117" s="46">
        <f t="shared" si="6"/>
        <v>1213</v>
      </c>
    </row>
    <row r="118" spans="1:11" ht="25.5">
      <c r="A118" s="10"/>
      <c r="B118" s="10"/>
      <c r="C118" s="29"/>
      <c r="D118" s="10" t="s">
        <v>60</v>
      </c>
      <c r="E118" s="8" t="s">
        <v>136</v>
      </c>
      <c r="F118" s="38">
        <f>F119</f>
        <v>300000</v>
      </c>
      <c r="G118" s="43"/>
      <c r="H118" s="47">
        <f t="shared" si="4"/>
        <v>300000</v>
      </c>
      <c r="I118" s="47">
        <f>I119</f>
        <v>298787</v>
      </c>
      <c r="J118" s="46">
        <f t="shared" si="5"/>
        <v>99.59566666666667</v>
      </c>
      <c r="K118" s="46">
        <f t="shared" si="6"/>
        <v>1213</v>
      </c>
    </row>
    <row r="119" spans="1:11" ht="25.5">
      <c r="A119" s="10"/>
      <c r="B119" s="10"/>
      <c r="C119" s="29"/>
      <c r="D119" s="10" t="s">
        <v>62</v>
      </c>
      <c r="E119" s="8" t="s">
        <v>137</v>
      </c>
      <c r="F119" s="38">
        <v>300000</v>
      </c>
      <c r="G119" s="43"/>
      <c r="H119" s="47">
        <f t="shared" si="4"/>
        <v>300000</v>
      </c>
      <c r="I119" s="47">
        <v>298787</v>
      </c>
      <c r="J119" s="46">
        <f t="shared" si="5"/>
        <v>99.59566666666667</v>
      </c>
      <c r="K119" s="46">
        <f t="shared" si="6"/>
        <v>1213</v>
      </c>
    </row>
    <row r="120" spans="1:11" ht="12.75">
      <c r="A120" s="10"/>
      <c r="B120" s="14" t="s">
        <v>11</v>
      </c>
      <c r="C120" s="31"/>
      <c r="D120" s="14"/>
      <c r="E120" s="2" t="s">
        <v>12</v>
      </c>
      <c r="F120" s="37">
        <f>F121+F128</f>
        <v>1678600</v>
      </c>
      <c r="G120" s="43" t="s">
        <v>238</v>
      </c>
      <c r="H120" s="47">
        <f t="shared" si="4"/>
        <v>1594600</v>
      </c>
      <c r="I120" s="47">
        <f>I121+I128</f>
        <v>1594150</v>
      </c>
      <c r="J120" s="46">
        <f t="shared" si="5"/>
        <v>99.97177975667879</v>
      </c>
      <c r="K120" s="46">
        <f t="shared" si="6"/>
        <v>450</v>
      </c>
    </row>
    <row r="121" spans="1:11" ht="12.75">
      <c r="A121" s="10"/>
      <c r="B121" s="14" t="s">
        <v>13</v>
      </c>
      <c r="C121" s="31"/>
      <c r="D121" s="14"/>
      <c r="E121" s="2" t="s">
        <v>14</v>
      </c>
      <c r="F121" s="38">
        <f>F122+F126</f>
        <v>1156300</v>
      </c>
      <c r="G121" s="43" t="s">
        <v>237</v>
      </c>
      <c r="H121" s="47">
        <f t="shared" si="4"/>
        <v>1145700</v>
      </c>
      <c r="I121" s="47">
        <f>I122+I126</f>
        <v>1145528</v>
      </c>
      <c r="J121" s="46">
        <f t="shared" si="5"/>
        <v>99.98498734398184</v>
      </c>
      <c r="K121" s="46">
        <f t="shared" si="6"/>
        <v>172</v>
      </c>
    </row>
    <row r="122" spans="1:11" ht="12.75">
      <c r="A122" s="10"/>
      <c r="B122" s="10"/>
      <c r="C122" s="29" t="s">
        <v>166</v>
      </c>
      <c r="D122" s="10"/>
      <c r="E122" s="13" t="s">
        <v>39</v>
      </c>
      <c r="F122" s="38">
        <f>F123</f>
        <v>656300</v>
      </c>
      <c r="G122" s="43" t="s">
        <v>237</v>
      </c>
      <c r="H122" s="47">
        <f t="shared" si="4"/>
        <v>645700</v>
      </c>
      <c r="I122" s="47">
        <f>I123</f>
        <v>645528</v>
      </c>
      <c r="J122" s="46">
        <f t="shared" si="5"/>
        <v>99.97336224252749</v>
      </c>
      <c r="K122" s="46">
        <f t="shared" si="6"/>
        <v>172</v>
      </c>
    </row>
    <row r="123" spans="1:11" ht="12.75">
      <c r="A123" s="10"/>
      <c r="B123" s="10"/>
      <c r="C123" s="29" t="s">
        <v>167</v>
      </c>
      <c r="D123" s="10"/>
      <c r="E123" s="8" t="s">
        <v>85</v>
      </c>
      <c r="F123" s="38">
        <f>F124</f>
        <v>656300</v>
      </c>
      <c r="G123" s="43" t="s">
        <v>237</v>
      </c>
      <c r="H123" s="47">
        <f t="shared" si="4"/>
        <v>645700</v>
      </c>
      <c r="I123" s="47">
        <f>I124</f>
        <v>645528</v>
      </c>
      <c r="J123" s="46">
        <f t="shared" si="5"/>
        <v>99.97336224252749</v>
      </c>
      <c r="K123" s="46">
        <f t="shared" si="6"/>
        <v>172</v>
      </c>
    </row>
    <row r="124" spans="1:11" ht="25.5">
      <c r="A124" s="10"/>
      <c r="B124" s="10"/>
      <c r="C124" s="29"/>
      <c r="D124" s="10" t="s">
        <v>60</v>
      </c>
      <c r="E124" s="8" t="s">
        <v>136</v>
      </c>
      <c r="F124" s="38">
        <f>F125</f>
        <v>656300</v>
      </c>
      <c r="G124" s="43" t="s">
        <v>237</v>
      </c>
      <c r="H124" s="47">
        <f t="shared" si="4"/>
        <v>645700</v>
      </c>
      <c r="I124" s="47">
        <f>I125</f>
        <v>645528</v>
      </c>
      <c r="J124" s="46">
        <f t="shared" si="5"/>
        <v>99.97336224252749</v>
      </c>
      <c r="K124" s="46">
        <f t="shared" si="6"/>
        <v>172</v>
      </c>
    </row>
    <row r="125" spans="1:11" ht="25.5">
      <c r="A125" s="10"/>
      <c r="B125" s="10"/>
      <c r="C125" s="29"/>
      <c r="D125" s="10" t="s">
        <v>62</v>
      </c>
      <c r="E125" s="8" t="s">
        <v>137</v>
      </c>
      <c r="F125" s="38">
        <v>656300</v>
      </c>
      <c r="G125" s="43" t="s">
        <v>237</v>
      </c>
      <c r="H125" s="47">
        <f t="shared" si="4"/>
        <v>645700</v>
      </c>
      <c r="I125" s="47">
        <v>645528</v>
      </c>
      <c r="J125" s="46">
        <f t="shared" si="5"/>
        <v>99.97336224252749</v>
      </c>
      <c r="K125" s="46">
        <f t="shared" si="6"/>
        <v>172</v>
      </c>
    </row>
    <row r="126" spans="1:11" ht="38.25">
      <c r="A126" s="10"/>
      <c r="B126" s="10"/>
      <c r="C126" s="29" t="s">
        <v>221</v>
      </c>
      <c r="D126" s="10"/>
      <c r="E126" s="8" t="s">
        <v>222</v>
      </c>
      <c r="F126" s="38">
        <f>F127</f>
        <v>500000</v>
      </c>
      <c r="G126" s="43"/>
      <c r="H126" s="47">
        <f>H127</f>
        <v>500000</v>
      </c>
      <c r="I126" s="47">
        <f>I127</f>
        <v>500000</v>
      </c>
      <c r="J126" s="46">
        <f t="shared" si="5"/>
        <v>100</v>
      </c>
      <c r="K126" s="46">
        <f t="shared" si="6"/>
        <v>0</v>
      </c>
    </row>
    <row r="127" spans="1:11" ht="25.5">
      <c r="A127" s="10"/>
      <c r="B127" s="10"/>
      <c r="C127" s="29"/>
      <c r="D127" s="10" t="s">
        <v>62</v>
      </c>
      <c r="E127" s="8" t="s">
        <v>137</v>
      </c>
      <c r="F127" s="38">
        <v>500000</v>
      </c>
      <c r="G127" s="43"/>
      <c r="H127" s="47">
        <f aca="true" t="shared" si="9" ref="H127:H194">F127+G127</f>
        <v>500000</v>
      </c>
      <c r="I127" s="47">
        <f>G127+H127</f>
        <v>500000</v>
      </c>
      <c r="J127" s="46">
        <f t="shared" si="5"/>
        <v>100</v>
      </c>
      <c r="K127" s="46">
        <f t="shared" si="6"/>
        <v>0</v>
      </c>
    </row>
    <row r="128" spans="1:11" ht="12.75">
      <c r="A128" s="10"/>
      <c r="B128" s="14" t="s">
        <v>15</v>
      </c>
      <c r="C128" s="31"/>
      <c r="D128" s="14"/>
      <c r="E128" s="2" t="s">
        <v>16</v>
      </c>
      <c r="F128" s="37">
        <f>F134+F130</f>
        <v>522300</v>
      </c>
      <c r="G128" s="45" t="s">
        <v>236</v>
      </c>
      <c r="H128" s="47">
        <f t="shared" si="9"/>
        <v>448900</v>
      </c>
      <c r="I128" s="47">
        <f>I134</f>
        <v>448622</v>
      </c>
      <c r="J128" s="46">
        <f t="shared" si="5"/>
        <v>99.9380708398307</v>
      </c>
      <c r="K128" s="46">
        <f t="shared" si="6"/>
        <v>278</v>
      </c>
    </row>
    <row r="129" spans="1:11" ht="25.5" hidden="1">
      <c r="A129" s="10"/>
      <c r="B129" s="14"/>
      <c r="C129" s="28" t="s">
        <v>168</v>
      </c>
      <c r="D129" s="14"/>
      <c r="E129" s="8" t="s">
        <v>120</v>
      </c>
      <c r="F129" s="37">
        <f>F130</f>
        <v>0</v>
      </c>
      <c r="G129" s="45"/>
      <c r="H129" s="47">
        <f t="shared" si="9"/>
        <v>0</v>
      </c>
      <c r="I129" s="47">
        <f>G129+H129</f>
        <v>0</v>
      </c>
      <c r="J129" s="46" t="e">
        <f t="shared" si="5"/>
        <v>#DIV/0!</v>
      </c>
      <c r="K129" s="46">
        <f t="shared" si="6"/>
        <v>0</v>
      </c>
    </row>
    <row r="130" spans="1:11" ht="67.5" customHeight="1" hidden="1">
      <c r="A130" s="10"/>
      <c r="B130" s="14"/>
      <c r="C130" s="28" t="s">
        <v>169</v>
      </c>
      <c r="D130" s="10"/>
      <c r="E130" s="9" t="s">
        <v>209</v>
      </c>
      <c r="F130" s="38">
        <f>F131</f>
        <v>0</v>
      </c>
      <c r="G130" s="43"/>
      <c r="H130" s="47">
        <f t="shared" si="9"/>
        <v>0</v>
      </c>
      <c r="I130" s="47">
        <f>G130+H130</f>
        <v>0</v>
      </c>
      <c r="J130" s="46" t="e">
        <f t="shared" si="5"/>
        <v>#DIV/0!</v>
      </c>
      <c r="K130" s="46">
        <f t="shared" si="6"/>
        <v>0</v>
      </c>
    </row>
    <row r="131" spans="1:11" ht="65.25" customHeight="1" hidden="1">
      <c r="A131" s="10"/>
      <c r="B131" s="14"/>
      <c r="C131" s="28" t="s">
        <v>170</v>
      </c>
      <c r="D131" s="14"/>
      <c r="E131" s="8" t="s">
        <v>132</v>
      </c>
      <c r="F131" s="38">
        <f>F132</f>
        <v>0</v>
      </c>
      <c r="G131" s="43"/>
      <c r="H131" s="47">
        <f t="shared" si="9"/>
        <v>0</v>
      </c>
      <c r="I131" s="47">
        <f>G131+H131</f>
        <v>0</v>
      </c>
      <c r="J131" s="46" t="e">
        <f t="shared" si="5"/>
        <v>#DIV/0!</v>
      </c>
      <c r="K131" s="46">
        <f t="shared" si="6"/>
        <v>0</v>
      </c>
    </row>
    <row r="132" spans="1:11" ht="25.5" hidden="1">
      <c r="A132" s="10"/>
      <c r="B132" s="14"/>
      <c r="C132" s="31"/>
      <c r="D132" s="10" t="s">
        <v>60</v>
      </c>
      <c r="E132" s="8" t="s">
        <v>136</v>
      </c>
      <c r="F132" s="38">
        <f>F133</f>
        <v>0</v>
      </c>
      <c r="G132" s="43"/>
      <c r="H132" s="47">
        <f t="shared" si="9"/>
        <v>0</v>
      </c>
      <c r="I132" s="47">
        <f>G132+H132</f>
        <v>0</v>
      </c>
      <c r="J132" s="46" t="e">
        <f t="shared" si="5"/>
        <v>#DIV/0!</v>
      </c>
      <c r="K132" s="46">
        <f t="shared" si="6"/>
        <v>0</v>
      </c>
    </row>
    <row r="133" spans="1:11" ht="25.5" hidden="1">
      <c r="A133" s="10"/>
      <c r="B133" s="14"/>
      <c r="C133" s="31"/>
      <c r="D133" s="10" t="s">
        <v>62</v>
      </c>
      <c r="E133" s="8" t="s">
        <v>137</v>
      </c>
      <c r="F133" s="38">
        <v>0</v>
      </c>
      <c r="G133" s="43"/>
      <c r="H133" s="47">
        <f t="shared" si="9"/>
        <v>0</v>
      </c>
      <c r="I133" s="47">
        <f>G133+H133</f>
        <v>0</v>
      </c>
      <c r="J133" s="46" t="e">
        <f t="shared" si="5"/>
        <v>#DIV/0!</v>
      </c>
      <c r="K133" s="46">
        <f t="shared" si="6"/>
        <v>0</v>
      </c>
    </row>
    <row r="134" spans="1:11" ht="12.75">
      <c r="A134" s="10"/>
      <c r="B134" s="14"/>
      <c r="C134" s="29" t="s">
        <v>171</v>
      </c>
      <c r="D134" s="10"/>
      <c r="E134" s="8" t="s">
        <v>16</v>
      </c>
      <c r="F134" s="37">
        <f>F135+F138+F141</f>
        <v>522300</v>
      </c>
      <c r="G134" s="45" t="s">
        <v>236</v>
      </c>
      <c r="H134" s="47">
        <f t="shared" si="9"/>
        <v>448900</v>
      </c>
      <c r="I134" s="47">
        <f>I135+I141</f>
        <v>448622</v>
      </c>
      <c r="J134" s="46">
        <f t="shared" si="5"/>
        <v>99.9380708398307</v>
      </c>
      <c r="K134" s="46">
        <f t="shared" si="6"/>
        <v>278</v>
      </c>
    </row>
    <row r="135" spans="1:11" ht="12.75">
      <c r="A135" s="10"/>
      <c r="B135" s="14"/>
      <c r="C135" s="29" t="s">
        <v>172</v>
      </c>
      <c r="D135" s="10"/>
      <c r="E135" s="8" t="s">
        <v>17</v>
      </c>
      <c r="F135" s="38">
        <f>F136</f>
        <v>300000</v>
      </c>
      <c r="G135" s="43"/>
      <c r="H135" s="47">
        <f t="shared" si="9"/>
        <v>300000</v>
      </c>
      <c r="I135" s="47">
        <f>I136</f>
        <v>299832</v>
      </c>
      <c r="J135" s="46">
        <f t="shared" si="5"/>
        <v>99.944</v>
      </c>
      <c r="K135" s="46">
        <f t="shared" si="6"/>
        <v>168</v>
      </c>
    </row>
    <row r="136" spans="1:11" ht="25.5">
      <c r="A136" s="10"/>
      <c r="B136" s="14"/>
      <c r="C136" s="29"/>
      <c r="D136" s="10" t="s">
        <v>60</v>
      </c>
      <c r="E136" s="8" t="s">
        <v>136</v>
      </c>
      <c r="F136" s="38">
        <f>F137</f>
        <v>300000</v>
      </c>
      <c r="G136" s="43"/>
      <c r="H136" s="47">
        <f t="shared" si="9"/>
        <v>300000</v>
      </c>
      <c r="I136" s="47">
        <f>I137</f>
        <v>299832</v>
      </c>
      <c r="J136" s="46">
        <f t="shared" si="5"/>
        <v>99.944</v>
      </c>
      <c r="K136" s="46">
        <f t="shared" si="6"/>
        <v>168</v>
      </c>
    </row>
    <row r="137" spans="1:11" ht="24.75" customHeight="1">
      <c r="A137" s="10"/>
      <c r="B137" s="14"/>
      <c r="C137" s="29"/>
      <c r="D137" s="10" t="s">
        <v>62</v>
      </c>
      <c r="E137" s="8" t="s">
        <v>137</v>
      </c>
      <c r="F137" s="38">
        <v>300000</v>
      </c>
      <c r="G137" s="43"/>
      <c r="H137" s="47">
        <f t="shared" si="9"/>
        <v>300000</v>
      </c>
      <c r="I137" s="47">
        <v>299832</v>
      </c>
      <c r="J137" s="46">
        <f t="shared" si="5"/>
        <v>99.944</v>
      </c>
      <c r="K137" s="46">
        <f t="shared" si="6"/>
        <v>168</v>
      </c>
    </row>
    <row r="138" spans="1:11" ht="12.75" hidden="1">
      <c r="A138" s="10"/>
      <c r="B138" s="10"/>
      <c r="C138" s="29" t="s">
        <v>173</v>
      </c>
      <c r="D138" s="10"/>
      <c r="E138" s="8" t="s">
        <v>18</v>
      </c>
      <c r="F138" s="38">
        <f>F139</f>
        <v>50000</v>
      </c>
      <c r="G138" s="43" t="s">
        <v>232</v>
      </c>
      <c r="H138" s="47">
        <f t="shared" si="9"/>
        <v>0</v>
      </c>
      <c r="I138" s="47">
        <f>I139</f>
        <v>0</v>
      </c>
      <c r="J138" s="46" t="e">
        <f aca="true" t="shared" si="10" ref="J138:J201">I138/H138*100</f>
        <v>#DIV/0!</v>
      </c>
      <c r="K138" s="46">
        <f aca="true" t="shared" si="11" ref="K138:K201">H138-I138</f>
        <v>0</v>
      </c>
    </row>
    <row r="139" spans="1:11" ht="25.5" hidden="1">
      <c r="A139" s="10"/>
      <c r="B139" s="10"/>
      <c r="C139" s="29"/>
      <c r="D139" s="10" t="s">
        <v>60</v>
      </c>
      <c r="E139" s="8" t="s">
        <v>136</v>
      </c>
      <c r="F139" s="38">
        <f>F140</f>
        <v>50000</v>
      </c>
      <c r="G139" s="43" t="s">
        <v>232</v>
      </c>
      <c r="H139" s="47">
        <f t="shared" si="9"/>
        <v>0</v>
      </c>
      <c r="I139" s="47">
        <f>I140</f>
        <v>0</v>
      </c>
      <c r="J139" s="46" t="e">
        <f t="shared" si="10"/>
        <v>#DIV/0!</v>
      </c>
      <c r="K139" s="46">
        <f t="shared" si="11"/>
        <v>0</v>
      </c>
    </row>
    <row r="140" spans="1:11" ht="27.75" customHeight="1" hidden="1">
      <c r="A140" s="10"/>
      <c r="B140" s="10"/>
      <c r="C140" s="29"/>
      <c r="D140" s="10" t="s">
        <v>62</v>
      </c>
      <c r="E140" s="8" t="s">
        <v>137</v>
      </c>
      <c r="F140" s="38">
        <v>50000</v>
      </c>
      <c r="G140" s="43" t="s">
        <v>232</v>
      </c>
      <c r="H140" s="47">
        <f t="shared" si="9"/>
        <v>0</v>
      </c>
      <c r="I140" s="47">
        <v>0</v>
      </c>
      <c r="J140" s="46" t="e">
        <f t="shared" si="10"/>
        <v>#DIV/0!</v>
      </c>
      <c r="K140" s="46">
        <f t="shared" si="11"/>
        <v>0</v>
      </c>
    </row>
    <row r="141" spans="1:11" ht="12.75">
      <c r="A141" s="10"/>
      <c r="B141" s="10"/>
      <c r="C141" s="29" t="s">
        <v>204</v>
      </c>
      <c r="D141" s="10"/>
      <c r="E141" s="8" t="s">
        <v>20</v>
      </c>
      <c r="F141" s="38">
        <f>F142+F145+F148</f>
        <v>172300</v>
      </c>
      <c r="G141" s="43" t="s">
        <v>235</v>
      </c>
      <c r="H141" s="47">
        <f t="shared" si="9"/>
        <v>148900</v>
      </c>
      <c r="I141" s="47">
        <f>I142+I145</f>
        <v>148790</v>
      </c>
      <c r="J141" s="46">
        <f t="shared" si="10"/>
        <v>99.92612491605104</v>
      </c>
      <c r="K141" s="46">
        <f t="shared" si="11"/>
        <v>110</v>
      </c>
    </row>
    <row r="142" spans="1:11" ht="12.75">
      <c r="A142" s="10"/>
      <c r="B142" s="10"/>
      <c r="C142" s="29" t="s">
        <v>205</v>
      </c>
      <c r="D142" s="10"/>
      <c r="E142" s="8" t="s">
        <v>19</v>
      </c>
      <c r="F142" s="38">
        <f>F143</f>
        <v>50000</v>
      </c>
      <c r="G142" s="43" t="s">
        <v>234</v>
      </c>
      <c r="H142" s="47">
        <f t="shared" si="9"/>
        <v>33300</v>
      </c>
      <c r="I142" s="47">
        <f>I143</f>
        <v>33256</v>
      </c>
      <c r="J142" s="46">
        <f t="shared" si="10"/>
        <v>99.86786786786787</v>
      </c>
      <c r="K142" s="46">
        <f t="shared" si="11"/>
        <v>44</v>
      </c>
    </row>
    <row r="143" spans="1:11" ht="12.75">
      <c r="A143" s="10"/>
      <c r="B143" s="10"/>
      <c r="C143" s="29"/>
      <c r="D143" s="10" t="s">
        <v>60</v>
      </c>
      <c r="E143" s="8" t="s">
        <v>61</v>
      </c>
      <c r="F143" s="38">
        <f>F144</f>
        <v>50000</v>
      </c>
      <c r="G143" s="43" t="s">
        <v>234</v>
      </c>
      <c r="H143" s="47">
        <f t="shared" si="9"/>
        <v>33300</v>
      </c>
      <c r="I143" s="47">
        <f>I144</f>
        <v>33256</v>
      </c>
      <c r="J143" s="46">
        <f t="shared" si="10"/>
        <v>99.86786786786787</v>
      </c>
      <c r="K143" s="46">
        <f t="shared" si="11"/>
        <v>44</v>
      </c>
    </row>
    <row r="144" spans="1:11" ht="25.5">
      <c r="A144" s="10"/>
      <c r="B144" s="10"/>
      <c r="C144" s="29"/>
      <c r="D144" s="10" t="s">
        <v>62</v>
      </c>
      <c r="E144" s="8" t="s">
        <v>137</v>
      </c>
      <c r="F144" s="38">
        <v>50000</v>
      </c>
      <c r="G144" s="43" t="s">
        <v>234</v>
      </c>
      <c r="H144" s="47">
        <f t="shared" si="9"/>
        <v>33300</v>
      </c>
      <c r="I144" s="47">
        <v>33256</v>
      </c>
      <c r="J144" s="46">
        <f t="shared" si="10"/>
        <v>99.86786786786787</v>
      </c>
      <c r="K144" s="46">
        <f t="shared" si="11"/>
        <v>44</v>
      </c>
    </row>
    <row r="145" spans="1:11" ht="12.75">
      <c r="A145" s="10"/>
      <c r="B145" s="10"/>
      <c r="C145" s="29" t="s">
        <v>206</v>
      </c>
      <c r="D145" s="10"/>
      <c r="E145" s="8" t="s">
        <v>72</v>
      </c>
      <c r="F145" s="38">
        <f>F146</f>
        <v>122300</v>
      </c>
      <c r="G145" s="43" t="s">
        <v>233</v>
      </c>
      <c r="H145" s="47">
        <f t="shared" si="9"/>
        <v>115600</v>
      </c>
      <c r="I145" s="47">
        <f>I146</f>
        <v>115534</v>
      </c>
      <c r="J145" s="46">
        <f t="shared" si="10"/>
        <v>99.94290657439447</v>
      </c>
      <c r="K145" s="46">
        <f t="shared" si="11"/>
        <v>66</v>
      </c>
    </row>
    <row r="146" spans="1:11" ht="12.75">
      <c r="A146" s="10"/>
      <c r="B146" s="10"/>
      <c r="C146" s="29"/>
      <c r="D146" s="10" t="s">
        <v>60</v>
      </c>
      <c r="E146" s="8" t="s">
        <v>61</v>
      </c>
      <c r="F146" s="38">
        <f>F147</f>
        <v>122300</v>
      </c>
      <c r="G146" s="43" t="s">
        <v>233</v>
      </c>
      <c r="H146" s="47">
        <f t="shared" si="9"/>
        <v>115600</v>
      </c>
      <c r="I146" s="47">
        <f>I147</f>
        <v>115534</v>
      </c>
      <c r="J146" s="46">
        <f t="shared" si="10"/>
        <v>99.94290657439447</v>
      </c>
      <c r="K146" s="46">
        <f t="shared" si="11"/>
        <v>66</v>
      </c>
    </row>
    <row r="147" spans="1:11" ht="25.5">
      <c r="A147" s="10"/>
      <c r="B147" s="10"/>
      <c r="C147" s="29"/>
      <c r="D147" s="10" t="s">
        <v>62</v>
      </c>
      <c r="E147" s="8" t="s">
        <v>137</v>
      </c>
      <c r="F147" s="38">
        <v>122300</v>
      </c>
      <c r="G147" s="43" t="s">
        <v>233</v>
      </c>
      <c r="H147" s="47">
        <f t="shared" si="9"/>
        <v>115600</v>
      </c>
      <c r="I147" s="47">
        <v>115534</v>
      </c>
      <c r="J147" s="46">
        <f t="shared" si="10"/>
        <v>99.94290657439447</v>
      </c>
      <c r="K147" s="46">
        <f t="shared" si="11"/>
        <v>66</v>
      </c>
    </row>
    <row r="148" spans="1:11" ht="40.5" customHeight="1" hidden="1">
      <c r="A148" s="10"/>
      <c r="B148" s="10"/>
      <c r="C148" s="29" t="s">
        <v>131</v>
      </c>
      <c r="D148" s="10"/>
      <c r="E148" s="8" t="s">
        <v>123</v>
      </c>
      <c r="F148" s="38">
        <f>F149</f>
        <v>0</v>
      </c>
      <c r="G148" s="43"/>
      <c r="H148" s="47">
        <f t="shared" si="9"/>
        <v>0</v>
      </c>
      <c r="I148" s="47">
        <f>G148+H148</f>
        <v>0</v>
      </c>
      <c r="J148" s="46" t="e">
        <f t="shared" si="10"/>
        <v>#DIV/0!</v>
      </c>
      <c r="K148" s="46">
        <f t="shared" si="11"/>
        <v>0</v>
      </c>
    </row>
    <row r="149" spans="1:11" ht="25.5" hidden="1">
      <c r="A149" s="10"/>
      <c r="B149" s="10"/>
      <c r="C149" s="29"/>
      <c r="D149" s="10" t="s">
        <v>60</v>
      </c>
      <c r="E149" s="8" t="s">
        <v>136</v>
      </c>
      <c r="F149" s="38">
        <f>F150</f>
        <v>0</v>
      </c>
      <c r="G149" s="43"/>
      <c r="H149" s="47">
        <f t="shared" si="9"/>
        <v>0</v>
      </c>
      <c r="I149" s="47">
        <f>G149+H149</f>
        <v>0</v>
      </c>
      <c r="J149" s="46" t="e">
        <f t="shared" si="10"/>
        <v>#DIV/0!</v>
      </c>
      <c r="K149" s="46">
        <f t="shared" si="11"/>
        <v>0</v>
      </c>
    </row>
    <row r="150" spans="1:11" ht="25.5" hidden="1">
      <c r="A150" s="10"/>
      <c r="B150" s="10"/>
      <c r="C150" s="29"/>
      <c r="D150" s="10" t="s">
        <v>62</v>
      </c>
      <c r="E150" s="8" t="s">
        <v>137</v>
      </c>
      <c r="F150" s="38">
        <v>0</v>
      </c>
      <c r="G150" s="43"/>
      <c r="H150" s="47">
        <f t="shared" si="9"/>
        <v>0</v>
      </c>
      <c r="I150" s="47">
        <f>G150+H150</f>
        <v>0</v>
      </c>
      <c r="J150" s="46" t="e">
        <f t="shared" si="10"/>
        <v>#DIV/0!</v>
      </c>
      <c r="K150" s="46">
        <f t="shared" si="11"/>
        <v>0</v>
      </c>
    </row>
    <row r="151" spans="1:11" ht="12.75">
      <c r="A151" s="10"/>
      <c r="B151" s="14" t="s">
        <v>33</v>
      </c>
      <c r="C151" s="29"/>
      <c r="D151" s="10"/>
      <c r="E151" s="2" t="s">
        <v>133</v>
      </c>
      <c r="F151" s="37">
        <f>F152</f>
        <v>2020400</v>
      </c>
      <c r="G151" s="43" t="s">
        <v>231</v>
      </c>
      <c r="H151" s="47">
        <f t="shared" si="9"/>
        <v>2857700</v>
      </c>
      <c r="I151" s="47">
        <f>I152</f>
        <v>2857700</v>
      </c>
      <c r="J151" s="46">
        <f t="shared" si="10"/>
        <v>100</v>
      </c>
      <c r="K151" s="46">
        <f t="shared" si="11"/>
        <v>0</v>
      </c>
    </row>
    <row r="152" spans="1:11" ht="12.75">
      <c r="A152" s="10"/>
      <c r="B152" s="14" t="s">
        <v>34</v>
      </c>
      <c r="C152" s="31"/>
      <c r="D152" s="14"/>
      <c r="E152" s="2" t="s">
        <v>43</v>
      </c>
      <c r="F152" s="37">
        <f>F153+F161</f>
        <v>2020400</v>
      </c>
      <c r="G152" s="43" t="s">
        <v>231</v>
      </c>
      <c r="H152" s="47">
        <f t="shared" si="9"/>
        <v>2857700</v>
      </c>
      <c r="I152" s="47">
        <f>I153+I161</f>
        <v>2857700</v>
      </c>
      <c r="J152" s="46">
        <f t="shared" si="10"/>
        <v>100</v>
      </c>
      <c r="K152" s="46">
        <f t="shared" si="11"/>
        <v>0</v>
      </c>
    </row>
    <row r="153" spans="1:11" ht="12.75">
      <c r="A153" s="10"/>
      <c r="B153" s="10"/>
      <c r="C153" s="29" t="s">
        <v>174</v>
      </c>
      <c r="D153" s="10"/>
      <c r="E153" s="7" t="s">
        <v>78</v>
      </c>
      <c r="F153" s="38">
        <f>F154+F157</f>
        <v>1968300</v>
      </c>
      <c r="G153" s="43" t="s">
        <v>231</v>
      </c>
      <c r="H153" s="47">
        <f t="shared" si="9"/>
        <v>2805600</v>
      </c>
      <c r="I153" s="47">
        <f>I154+I157</f>
        <v>2805600</v>
      </c>
      <c r="J153" s="46">
        <f t="shared" si="10"/>
        <v>100</v>
      </c>
      <c r="K153" s="46">
        <f t="shared" si="11"/>
        <v>0</v>
      </c>
    </row>
    <row r="154" spans="1:11" ht="27" customHeight="1">
      <c r="A154" s="10"/>
      <c r="B154" s="10"/>
      <c r="C154" s="29" t="s">
        <v>175</v>
      </c>
      <c r="D154" s="10"/>
      <c r="E154" s="7" t="s">
        <v>73</v>
      </c>
      <c r="F154" s="38">
        <f>F155</f>
        <v>1794000</v>
      </c>
      <c r="G154" s="43" t="s">
        <v>230</v>
      </c>
      <c r="H154" s="47">
        <f t="shared" si="9"/>
        <v>2618200</v>
      </c>
      <c r="I154" s="47">
        <f>I155</f>
        <v>2618200</v>
      </c>
      <c r="J154" s="46">
        <f t="shared" si="10"/>
        <v>100</v>
      </c>
      <c r="K154" s="46">
        <f t="shared" si="11"/>
        <v>0</v>
      </c>
    </row>
    <row r="155" spans="1:11" ht="25.5">
      <c r="A155" s="10"/>
      <c r="B155" s="10"/>
      <c r="C155" s="29"/>
      <c r="D155" s="10" t="s">
        <v>79</v>
      </c>
      <c r="E155" s="7" t="s">
        <v>81</v>
      </c>
      <c r="F155" s="38">
        <f>F156</f>
        <v>1794000</v>
      </c>
      <c r="G155" s="43" t="s">
        <v>230</v>
      </c>
      <c r="H155" s="47">
        <f t="shared" si="9"/>
        <v>2618200</v>
      </c>
      <c r="I155" s="47">
        <f>I156</f>
        <v>2618200</v>
      </c>
      <c r="J155" s="46">
        <f t="shared" si="10"/>
        <v>100</v>
      </c>
      <c r="K155" s="46">
        <f t="shared" si="11"/>
        <v>0</v>
      </c>
    </row>
    <row r="156" spans="1:11" ht="12.75">
      <c r="A156" s="10"/>
      <c r="B156" s="10"/>
      <c r="C156" s="29"/>
      <c r="D156" s="10" t="s">
        <v>80</v>
      </c>
      <c r="E156" s="8" t="s">
        <v>82</v>
      </c>
      <c r="F156" s="38">
        <v>1794000</v>
      </c>
      <c r="G156" s="43" t="s">
        <v>230</v>
      </c>
      <c r="H156" s="47">
        <f t="shared" si="9"/>
        <v>2618200</v>
      </c>
      <c r="I156" s="47">
        <v>2618200</v>
      </c>
      <c r="J156" s="46">
        <f t="shared" si="10"/>
        <v>100</v>
      </c>
      <c r="K156" s="46">
        <f t="shared" si="11"/>
        <v>0</v>
      </c>
    </row>
    <row r="157" spans="1:11" ht="12.75">
      <c r="A157" s="10"/>
      <c r="B157" s="10"/>
      <c r="C157" s="29" t="s">
        <v>176</v>
      </c>
      <c r="D157" s="10"/>
      <c r="E157" s="8" t="s">
        <v>40</v>
      </c>
      <c r="F157" s="38">
        <f>F158</f>
        <v>174300</v>
      </c>
      <c r="G157" s="43" t="s">
        <v>229</v>
      </c>
      <c r="H157" s="47">
        <f t="shared" si="9"/>
        <v>187400</v>
      </c>
      <c r="I157" s="47">
        <f>I158</f>
        <v>187400</v>
      </c>
      <c r="J157" s="46">
        <f t="shared" si="10"/>
        <v>100</v>
      </c>
      <c r="K157" s="46">
        <f t="shared" si="11"/>
        <v>0</v>
      </c>
    </row>
    <row r="158" spans="1:11" ht="25.5">
      <c r="A158" s="10"/>
      <c r="B158" s="10"/>
      <c r="C158" s="29" t="s">
        <v>177</v>
      </c>
      <c r="D158" s="10"/>
      <c r="E158" s="7" t="s">
        <v>83</v>
      </c>
      <c r="F158" s="38">
        <f>F159</f>
        <v>174300</v>
      </c>
      <c r="G158" s="43" t="s">
        <v>229</v>
      </c>
      <c r="H158" s="47">
        <f t="shared" si="9"/>
        <v>187400</v>
      </c>
      <c r="I158" s="47">
        <f>I159</f>
        <v>187400</v>
      </c>
      <c r="J158" s="46">
        <f t="shared" si="10"/>
        <v>100</v>
      </c>
      <c r="K158" s="46">
        <f t="shared" si="11"/>
        <v>0</v>
      </c>
    </row>
    <row r="159" spans="1:11" ht="25.5">
      <c r="A159" s="10"/>
      <c r="B159" s="10"/>
      <c r="C159" s="29"/>
      <c r="D159" s="10" t="s">
        <v>79</v>
      </c>
      <c r="E159" s="7" t="s">
        <v>81</v>
      </c>
      <c r="F159" s="38">
        <f>F160</f>
        <v>174300</v>
      </c>
      <c r="G159" s="43" t="s">
        <v>229</v>
      </c>
      <c r="H159" s="47">
        <f t="shared" si="9"/>
        <v>187400</v>
      </c>
      <c r="I159" s="47">
        <f>I160</f>
        <v>187400</v>
      </c>
      <c r="J159" s="46">
        <f t="shared" si="10"/>
        <v>100</v>
      </c>
      <c r="K159" s="46">
        <f t="shared" si="11"/>
        <v>0</v>
      </c>
    </row>
    <row r="160" spans="1:11" ht="12.75">
      <c r="A160" s="10"/>
      <c r="B160" s="10"/>
      <c r="C160" s="29"/>
      <c r="D160" s="10" t="s">
        <v>80</v>
      </c>
      <c r="E160" s="8" t="s">
        <v>82</v>
      </c>
      <c r="F160" s="38">
        <v>174300</v>
      </c>
      <c r="G160" s="43" t="s">
        <v>229</v>
      </c>
      <c r="H160" s="47">
        <f t="shared" si="9"/>
        <v>187400</v>
      </c>
      <c r="I160" s="47">
        <v>187400</v>
      </c>
      <c r="J160" s="46">
        <f t="shared" si="10"/>
        <v>100</v>
      </c>
      <c r="K160" s="46">
        <f t="shared" si="11"/>
        <v>0</v>
      </c>
    </row>
    <row r="161" spans="1:11" ht="12.75">
      <c r="A161" s="10"/>
      <c r="B161" s="10"/>
      <c r="C161" s="29" t="s">
        <v>145</v>
      </c>
      <c r="D161" s="10"/>
      <c r="E161" s="8" t="s">
        <v>49</v>
      </c>
      <c r="F161" s="38">
        <f>F162</f>
        <v>52100</v>
      </c>
      <c r="G161" s="43"/>
      <c r="H161" s="47">
        <f t="shared" si="9"/>
        <v>52100</v>
      </c>
      <c r="I161" s="47">
        <f>G161+H161</f>
        <v>52100</v>
      </c>
      <c r="J161" s="46">
        <f t="shared" si="10"/>
        <v>100</v>
      </c>
      <c r="K161" s="46">
        <f t="shared" si="11"/>
        <v>0</v>
      </c>
    </row>
    <row r="162" spans="1:11" ht="78" customHeight="1">
      <c r="A162" s="10"/>
      <c r="B162" s="10"/>
      <c r="C162" s="28" t="s">
        <v>146</v>
      </c>
      <c r="D162" s="10"/>
      <c r="E162" s="9" t="s">
        <v>121</v>
      </c>
      <c r="F162" s="38">
        <f>F163</f>
        <v>52100</v>
      </c>
      <c r="G162" s="43"/>
      <c r="H162" s="47">
        <f t="shared" si="9"/>
        <v>52100</v>
      </c>
      <c r="I162" s="47">
        <f>G162+H162</f>
        <v>52100</v>
      </c>
      <c r="J162" s="46">
        <f t="shared" si="10"/>
        <v>100</v>
      </c>
      <c r="K162" s="46">
        <f t="shared" si="11"/>
        <v>0</v>
      </c>
    </row>
    <row r="163" spans="1:11" ht="49.5" customHeight="1">
      <c r="A163" s="10"/>
      <c r="B163" s="10"/>
      <c r="C163" s="28" t="s">
        <v>178</v>
      </c>
      <c r="D163" s="10"/>
      <c r="E163" s="8" t="s">
        <v>122</v>
      </c>
      <c r="F163" s="38">
        <f>F164</f>
        <v>52100</v>
      </c>
      <c r="G163" s="43"/>
      <c r="H163" s="47">
        <f t="shared" si="9"/>
        <v>52100</v>
      </c>
      <c r="I163" s="47">
        <f>G163+H163</f>
        <v>52100</v>
      </c>
      <c r="J163" s="46">
        <f t="shared" si="10"/>
        <v>100</v>
      </c>
      <c r="K163" s="46">
        <f t="shared" si="11"/>
        <v>0</v>
      </c>
    </row>
    <row r="164" spans="1:11" ht="12.75">
      <c r="A164" s="10"/>
      <c r="B164" s="10"/>
      <c r="C164" s="29"/>
      <c r="D164" s="11" t="s">
        <v>8</v>
      </c>
      <c r="E164" s="8" t="s">
        <v>70</v>
      </c>
      <c r="F164" s="38">
        <f>F165</f>
        <v>52100</v>
      </c>
      <c r="G164" s="43"/>
      <c r="H164" s="47">
        <f t="shared" si="9"/>
        <v>52100</v>
      </c>
      <c r="I164" s="47">
        <f>G164+H164</f>
        <v>52100</v>
      </c>
      <c r="J164" s="46">
        <f t="shared" si="10"/>
        <v>100</v>
      </c>
      <c r="K164" s="46">
        <f t="shared" si="11"/>
        <v>0</v>
      </c>
    </row>
    <row r="165" spans="1:11" ht="12.75">
      <c r="A165" s="10"/>
      <c r="B165" s="10"/>
      <c r="C165" s="29"/>
      <c r="D165" s="11" t="s">
        <v>88</v>
      </c>
      <c r="E165" s="8" t="s">
        <v>92</v>
      </c>
      <c r="F165" s="38">
        <v>52100</v>
      </c>
      <c r="G165" s="43"/>
      <c r="H165" s="47">
        <f t="shared" si="9"/>
        <v>52100</v>
      </c>
      <c r="I165" s="47">
        <f>G165+H165</f>
        <v>52100</v>
      </c>
      <c r="J165" s="46">
        <f t="shared" si="10"/>
        <v>100</v>
      </c>
      <c r="K165" s="46">
        <f t="shared" si="11"/>
        <v>0</v>
      </c>
    </row>
    <row r="166" spans="1:11" ht="12.75">
      <c r="A166" s="10"/>
      <c r="B166" s="14" t="s">
        <v>109</v>
      </c>
      <c r="C166" s="31"/>
      <c r="D166" s="14"/>
      <c r="E166" s="2" t="s">
        <v>110</v>
      </c>
      <c r="F166" s="37">
        <f>F172+F167</f>
        <v>333074.37</v>
      </c>
      <c r="G166" s="43" t="s">
        <v>267</v>
      </c>
      <c r="H166" s="47">
        <f t="shared" si="9"/>
        <v>266351.37</v>
      </c>
      <c r="I166" s="47">
        <f>I167+I172</f>
        <v>266318</v>
      </c>
      <c r="J166" s="46">
        <f t="shared" si="10"/>
        <v>99.98747143669658</v>
      </c>
      <c r="K166" s="46">
        <f t="shared" si="11"/>
        <v>33.36999999999534</v>
      </c>
    </row>
    <row r="167" spans="1:11" ht="12.75" customHeight="1">
      <c r="A167" s="10"/>
      <c r="B167" s="14" t="s">
        <v>213</v>
      </c>
      <c r="C167" s="31"/>
      <c r="D167" s="14"/>
      <c r="E167" s="2" t="s">
        <v>219</v>
      </c>
      <c r="F167" s="38">
        <f>F168</f>
        <v>100000</v>
      </c>
      <c r="G167" s="43" t="s">
        <v>228</v>
      </c>
      <c r="H167" s="47">
        <f t="shared" si="9"/>
        <v>63700</v>
      </c>
      <c r="I167" s="47">
        <f>I168</f>
        <v>63667</v>
      </c>
      <c r="J167" s="46">
        <f t="shared" si="10"/>
        <v>99.94819466248038</v>
      </c>
      <c r="K167" s="46">
        <f t="shared" si="11"/>
        <v>33</v>
      </c>
    </row>
    <row r="168" spans="1:11" ht="12.75" customHeight="1">
      <c r="A168" s="10"/>
      <c r="B168" s="14"/>
      <c r="C168" s="29" t="s">
        <v>214</v>
      </c>
      <c r="D168" s="14"/>
      <c r="E168" s="8" t="s">
        <v>215</v>
      </c>
      <c r="F168" s="38">
        <f>F169</f>
        <v>100000</v>
      </c>
      <c r="G168" s="43" t="s">
        <v>228</v>
      </c>
      <c r="H168" s="47">
        <f t="shared" si="9"/>
        <v>63700</v>
      </c>
      <c r="I168" s="47">
        <f>I169</f>
        <v>63667</v>
      </c>
      <c r="J168" s="46">
        <f t="shared" si="10"/>
        <v>99.94819466248038</v>
      </c>
      <c r="K168" s="46">
        <f t="shared" si="11"/>
        <v>33</v>
      </c>
    </row>
    <row r="169" spans="1:11" ht="12.75" customHeight="1">
      <c r="A169" s="10"/>
      <c r="B169" s="14"/>
      <c r="C169" s="29" t="s">
        <v>216</v>
      </c>
      <c r="D169" s="14"/>
      <c r="E169" s="8" t="s">
        <v>224</v>
      </c>
      <c r="F169" s="38">
        <f>F170</f>
        <v>100000</v>
      </c>
      <c r="G169" s="43" t="s">
        <v>228</v>
      </c>
      <c r="H169" s="47">
        <f t="shared" si="9"/>
        <v>63700</v>
      </c>
      <c r="I169" s="47">
        <f>I170</f>
        <v>63667</v>
      </c>
      <c r="J169" s="46">
        <f t="shared" si="10"/>
        <v>99.94819466248038</v>
      </c>
      <c r="K169" s="46">
        <f t="shared" si="11"/>
        <v>33</v>
      </c>
    </row>
    <row r="170" spans="1:11" ht="12.75" customHeight="1">
      <c r="A170" s="10"/>
      <c r="B170" s="14"/>
      <c r="C170" s="31"/>
      <c r="D170" s="10" t="s">
        <v>90</v>
      </c>
      <c r="E170" s="8" t="s">
        <v>217</v>
      </c>
      <c r="F170" s="38">
        <f>F171</f>
        <v>100000</v>
      </c>
      <c r="G170" s="43" t="s">
        <v>228</v>
      </c>
      <c r="H170" s="47">
        <f t="shared" si="9"/>
        <v>63700</v>
      </c>
      <c r="I170" s="47">
        <f>I171</f>
        <v>63667</v>
      </c>
      <c r="J170" s="46">
        <f t="shared" si="10"/>
        <v>99.94819466248038</v>
      </c>
      <c r="K170" s="46">
        <f t="shared" si="11"/>
        <v>33</v>
      </c>
    </row>
    <row r="171" spans="1:11" ht="12.75" customHeight="1">
      <c r="A171" s="10"/>
      <c r="B171" s="14"/>
      <c r="C171" s="31"/>
      <c r="D171" s="10" t="s">
        <v>218</v>
      </c>
      <c r="E171" s="8" t="s">
        <v>220</v>
      </c>
      <c r="F171" s="38">
        <v>100000</v>
      </c>
      <c r="G171" s="43" t="s">
        <v>228</v>
      </c>
      <c r="H171" s="47">
        <f t="shared" si="9"/>
        <v>63700</v>
      </c>
      <c r="I171" s="47">
        <v>63667</v>
      </c>
      <c r="J171" s="46">
        <f t="shared" si="10"/>
        <v>99.94819466248038</v>
      </c>
      <c r="K171" s="46">
        <f t="shared" si="11"/>
        <v>33</v>
      </c>
    </row>
    <row r="172" spans="1:11" ht="12.75">
      <c r="A172" s="10"/>
      <c r="B172" s="14" t="s">
        <v>28</v>
      </c>
      <c r="C172" s="29"/>
      <c r="D172" s="10"/>
      <c r="E172" s="2" t="s">
        <v>27</v>
      </c>
      <c r="F172" s="37">
        <f>F173+F185</f>
        <v>233074.37</v>
      </c>
      <c r="G172" s="43" t="s">
        <v>265</v>
      </c>
      <c r="H172" s="47">
        <f>F172+G172</f>
        <v>202651.37</v>
      </c>
      <c r="I172" s="47">
        <f>I173+I181+I185</f>
        <v>202651</v>
      </c>
      <c r="J172" s="46">
        <f t="shared" si="10"/>
        <v>99.99981742042998</v>
      </c>
      <c r="K172" s="46">
        <f t="shared" si="11"/>
        <v>0.3699999999953434</v>
      </c>
    </row>
    <row r="173" spans="1:11" ht="25.5">
      <c r="A173" s="10"/>
      <c r="B173" s="10"/>
      <c r="C173" s="29" t="s">
        <v>179</v>
      </c>
      <c r="D173" s="10"/>
      <c r="E173" s="8" t="s">
        <v>126</v>
      </c>
      <c r="F173" s="38">
        <f>F174</f>
        <v>33074.37</v>
      </c>
      <c r="G173" s="43"/>
      <c r="H173" s="47">
        <f t="shared" si="9"/>
        <v>33074.37</v>
      </c>
      <c r="I173" s="47">
        <f>I174</f>
        <v>33074</v>
      </c>
      <c r="J173" s="46">
        <f t="shared" si="10"/>
        <v>99.99888130900149</v>
      </c>
      <c r="K173" s="46">
        <f t="shared" si="11"/>
        <v>0.37000000000261934</v>
      </c>
    </row>
    <row r="174" spans="1:11" ht="38.25">
      <c r="A174" s="10"/>
      <c r="B174" s="10"/>
      <c r="C174" s="29" t="s">
        <v>188</v>
      </c>
      <c r="D174" s="10"/>
      <c r="E174" s="8" t="s">
        <v>191</v>
      </c>
      <c r="F174" s="38">
        <f>F175</f>
        <v>33074.37</v>
      </c>
      <c r="G174" s="43"/>
      <c r="H174" s="47">
        <f t="shared" si="9"/>
        <v>33074.37</v>
      </c>
      <c r="I174" s="47">
        <f>I175</f>
        <v>33074</v>
      </c>
      <c r="J174" s="46">
        <f t="shared" si="10"/>
        <v>99.99888130900149</v>
      </c>
      <c r="K174" s="46">
        <f t="shared" si="11"/>
        <v>0.37000000000261934</v>
      </c>
    </row>
    <row r="175" spans="1:11" ht="51">
      <c r="A175" s="10"/>
      <c r="B175" s="10"/>
      <c r="C175" s="41" t="s">
        <v>189</v>
      </c>
      <c r="D175" s="10"/>
      <c r="E175" s="8" t="s">
        <v>192</v>
      </c>
      <c r="F175" s="38">
        <f>F176</f>
        <v>33074.37</v>
      </c>
      <c r="G175" s="43"/>
      <c r="H175" s="47">
        <f t="shared" si="9"/>
        <v>33074.37</v>
      </c>
      <c r="I175" s="47">
        <f>I176</f>
        <v>33074</v>
      </c>
      <c r="J175" s="46">
        <f t="shared" si="10"/>
        <v>99.99888130900149</v>
      </c>
      <c r="K175" s="46">
        <f t="shared" si="11"/>
        <v>0.37000000000261934</v>
      </c>
    </row>
    <row r="176" spans="1:11" ht="75.75" customHeight="1">
      <c r="A176" s="10"/>
      <c r="B176" s="10"/>
      <c r="C176" s="29" t="s">
        <v>190</v>
      </c>
      <c r="D176" s="10"/>
      <c r="E176" s="8" t="s">
        <v>193</v>
      </c>
      <c r="F176" s="38">
        <f>F177+F179</f>
        <v>33074.37</v>
      </c>
      <c r="G176" s="43"/>
      <c r="H176" s="47">
        <f t="shared" si="9"/>
        <v>33074.37</v>
      </c>
      <c r="I176" s="47">
        <f>I177+I179</f>
        <v>33074</v>
      </c>
      <c r="J176" s="46">
        <f t="shared" si="10"/>
        <v>99.99888130900149</v>
      </c>
      <c r="K176" s="46">
        <f t="shared" si="11"/>
        <v>0.37000000000261934</v>
      </c>
    </row>
    <row r="177" spans="1:11" ht="29.25" customHeight="1">
      <c r="A177" s="10"/>
      <c r="B177" s="10"/>
      <c r="C177" s="29"/>
      <c r="D177" s="10" t="s">
        <v>79</v>
      </c>
      <c r="E177" s="7" t="s">
        <v>81</v>
      </c>
      <c r="F177" s="38">
        <f>F178</f>
        <v>21164.59</v>
      </c>
      <c r="G177" s="43" t="s">
        <v>227</v>
      </c>
      <c r="H177" s="47">
        <f t="shared" si="9"/>
        <v>24218.46</v>
      </c>
      <c r="I177" s="47">
        <f>I178</f>
        <v>24218</v>
      </c>
      <c r="J177" s="46">
        <f t="shared" si="10"/>
        <v>99.99810062241778</v>
      </c>
      <c r="K177" s="46">
        <f t="shared" si="11"/>
        <v>0.4599999999991269</v>
      </c>
    </row>
    <row r="178" spans="1:11" ht="12.75">
      <c r="A178" s="10"/>
      <c r="B178" s="10"/>
      <c r="C178" s="29"/>
      <c r="D178" s="10" t="s">
        <v>80</v>
      </c>
      <c r="E178" s="8" t="s">
        <v>82</v>
      </c>
      <c r="F178" s="38">
        <v>21164.59</v>
      </c>
      <c r="G178" s="43" t="s">
        <v>227</v>
      </c>
      <c r="H178" s="47">
        <f t="shared" si="9"/>
        <v>24218.46</v>
      </c>
      <c r="I178" s="47">
        <v>24218</v>
      </c>
      <c r="J178" s="46">
        <f t="shared" si="10"/>
        <v>99.99810062241778</v>
      </c>
      <c r="K178" s="46">
        <f t="shared" si="11"/>
        <v>0.4599999999991269</v>
      </c>
    </row>
    <row r="179" spans="1:11" ht="12.75">
      <c r="A179" s="10"/>
      <c r="B179" s="10"/>
      <c r="C179" s="29"/>
      <c r="D179" s="10" t="s">
        <v>90</v>
      </c>
      <c r="E179" s="8" t="s">
        <v>91</v>
      </c>
      <c r="F179" s="38">
        <f>F180</f>
        <v>11909.78</v>
      </c>
      <c r="G179" s="43" t="s">
        <v>226</v>
      </c>
      <c r="H179" s="47">
        <f>H180</f>
        <v>8856</v>
      </c>
      <c r="I179" s="47">
        <f>I180</f>
        <v>8856</v>
      </c>
      <c r="J179" s="46">
        <f t="shared" si="10"/>
        <v>100</v>
      </c>
      <c r="K179" s="46">
        <f t="shared" si="11"/>
        <v>0</v>
      </c>
    </row>
    <row r="180" spans="1:11" ht="15" customHeight="1">
      <c r="A180" s="10"/>
      <c r="B180" s="10"/>
      <c r="C180" s="29"/>
      <c r="D180" s="10" t="s">
        <v>218</v>
      </c>
      <c r="E180" s="8" t="s">
        <v>220</v>
      </c>
      <c r="F180" s="38">
        <v>11909.78</v>
      </c>
      <c r="G180" s="43" t="s">
        <v>226</v>
      </c>
      <c r="H180" s="47">
        <v>8856</v>
      </c>
      <c r="I180" s="47">
        <v>8856</v>
      </c>
      <c r="J180" s="46">
        <f t="shared" si="10"/>
        <v>100</v>
      </c>
      <c r="K180" s="46">
        <f t="shared" si="11"/>
        <v>0</v>
      </c>
    </row>
    <row r="181" spans="1:11" ht="15" customHeight="1">
      <c r="A181" s="10"/>
      <c r="B181" s="10"/>
      <c r="C181" s="29" t="s">
        <v>150</v>
      </c>
      <c r="D181" s="10"/>
      <c r="E181" s="8" t="s">
        <v>66</v>
      </c>
      <c r="F181" s="38">
        <f>F182</f>
        <v>0</v>
      </c>
      <c r="G181" s="43" t="s">
        <v>223</v>
      </c>
      <c r="H181" s="47">
        <f>H182</f>
        <v>10000</v>
      </c>
      <c r="I181" s="47">
        <f>I182</f>
        <v>10000</v>
      </c>
      <c r="J181" s="46">
        <f t="shared" si="10"/>
        <v>100</v>
      </c>
      <c r="K181" s="46">
        <f t="shared" si="11"/>
        <v>0</v>
      </c>
    </row>
    <row r="182" spans="1:11" ht="15" customHeight="1">
      <c r="A182" s="10"/>
      <c r="B182" s="10"/>
      <c r="C182" s="29" t="s">
        <v>151</v>
      </c>
      <c r="D182" s="10"/>
      <c r="E182" s="8" t="s">
        <v>67</v>
      </c>
      <c r="F182" s="38">
        <f>F184</f>
        <v>0</v>
      </c>
      <c r="G182" s="43" t="s">
        <v>223</v>
      </c>
      <c r="H182" s="47">
        <f>H184</f>
        <v>10000</v>
      </c>
      <c r="I182" s="47">
        <f>I184</f>
        <v>10000</v>
      </c>
      <c r="J182" s="46">
        <f t="shared" si="10"/>
        <v>100</v>
      </c>
      <c r="K182" s="46">
        <f t="shared" si="11"/>
        <v>0</v>
      </c>
    </row>
    <row r="183" spans="1:11" ht="15" customHeight="1">
      <c r="A183" s="10"/>
      <c r="B183" s="10"/>
      <c r="C183" s="29"/>
      <c r="D183" s="10" t="s">
        <v>90</v>
      </c>
      <c r="E183" s="8" t="s">
        <v>91</v>
      </c>
      <c r="F183" s="38">
        <f>F184</f>
        <v>0</v>
      </c>
      <c r="G183" s="43" t="s">
        <v>223</v>
      </c>
      <c r="H183" s="47">
        <f>H184</f>
        <v>10000</v>
      </c>
      <c r="I183" s="47">
        <f>I184</f>
        <v>10000</v>
      </c>
      <c r="J183" s="46">
        <f t="shared" si="10"/>
        <v>100</v>
      </c>
      <c r="K183" s="46">
        <f t="shared" si="11"/>
        <v>0</v>
      </c>
    </row>
    <row r="184" spans="1:11" ht="28.5" customHeight="1">
      <c r="A184" s="10"/>
      <c r="B184" s="10"/>
      <c r="C184" s="29"/>
      <c r="D184" s="10" t="s">
        <v>127</v>
      </c>
      <c r="E184" s="8" t="s">
        <v>128</v>
      </c>
      <c r="F184" s="38">
        <v>0</v>
      </c>
      <c r="G184" s="43" t="s">
        <v>223</v>
      </c>
      <c r="H184" s="47">
        <f>F184+G184</f>
        <v>10000</v>
      </c>
      <c r="I184" s="47">
        <v>10000</v>
      </c>
      <c r="J184" s="46">
        <f t="shared" si="10"/>
        <v>100</v>
      </c>
      <c r="K184" s="46">
        <f t="shared" si="11"/>
        <v>0</v>
      </c>
    </row>
    <row r="185" spans="1:11" ht="17.25" customHeight="1">
      <c r="A185" s="10"/>
      <c r="B185" s="10"/>
      <c r="C185" s="29" t="s">
        <v>145</v>
      </c>
      <c r="D185" s="10"/>
      <c r="E185" s="8" t="s">
        <v>49</v>
      </c>
      <c r="F185" s="38">
        <f>F186</f>
        <v>200000</v>
      </c>
      <c r="G185" s="38">
        <v>-40423</v>
      </c>
      <c r="H185" s="47">
        <f t="shared" si="9"/>
        <v>159577</v>
      </c>
      <c r="I185" s="47">
        <f>I186</f>
        <v>159577</v>
      </c>
      <c r="J185" s="46">
        <f t="shared" si="10"/>
        <v>100</v>
      </c>
      <c r="K185" s="46">
        <f t="shared" si="11"/>
        <v>0</v>
      </c>
    </row>
    <row r="186" spans="1:11" ht="75.75" customHeight="1">
      <c r="A186" s="10"/>
      <c r="B186" s="10"/>
      <c r="C186" s="28" t="s">
        <v>146</v>
      </c>
      <c r="D186" s="10"/>
      <c r="E186" s="9" t="s">
        <v>121</v>
      </c>
      <c r="F186" s="38">
        <f>F187</f>
        <v>200000</v>
      </c>
      <c r="G186" s="38">
        <v>-40423</v>
      </c>
      <c r="H186" s="47">
        <f t="shared" si="9"/>
        <v>159577</v>
      </c>
      <c r="I186" s="47">
        <f>I187</f>
        <v>159577</v>
      </c>
      <c r="J186" s="46">
        <f t="shared" si="10"/>
        <v>100</v>
      </c>
      <c r="K186" s="46">
        <f t="shared" si="11"/>
        <v>0</v>
      </c>
    </row>
    <row r="187" spans="1:11" ht="42" customHeight="1">
      <c r="A187" s="10"/>
      <c r="B187" s="10"/>
      <c r="C187" s="29" t="s">
        <v>148</v>
      </c>
      <c r="D187" s="10"/>
      <c r="E187" s="9" t="s">
        <v>75</v>
      </c>
      <c r="F187" s="38">
        <f>F188</f>
        <v>200000</v>
      </c>
      <c r="G187" s="38">
        <v>-40423</v>
      </c>
      <c r="H187" s="47">
        <f t="shared" si="9"/>
        <v>159577</v>
      </c>
      <c r="I187" s="47">
        <f>I188</f>
        <v>159577</v>
      </c>
      <c r="J187" s="46">
        <f t="shared" si="10"/>
        <v>100</v>
      </c>
      <c r="K187" s="46">
        <f t="shared" si="11"/>
        <v>0</v>
      </c>
    </row>
    <row r="188" spans="1:11" ht="17.25" customHeight="1">
      <c r="A188" s="10"/>
      <c r="B188" s="10"/>
      <c r="C188" s="29"/>
      <c r="D188" s="10" t="s">
        <v>8</v>
      </c>
      <c r="E188" s="8" t="s">
        <v>70</v>
      </c>
      <c r="F188" s="38">
        <f>F189</f>
        <v>200000</v>
      </c>
      <c r="G188" s="38">
        <v>-40423</v>
      </c>
      <c r="H188" s="47">
        <f t="shared" si="9"/>
        <v>159577</v>
      </c>
      <c r="I188" s="47">
        <f>I189</f>
        <v>159577</v>
      </c>
      <c r="J188" s="46">
        <f t="shared" si="10"/>
        <v>100</v>
      </c>
      <c r="K188" s="46">
        <f t="shared" si="11"/>
        <v>0</v>
      </c>
    </row>
    <row r="189" spans="1:11" ht="16.5" customHeight="1">
      <c r="A189" s="10"/>
      <c r="B189" s="10"/>
      <c r="C189" s="29"/>
      <c r="D189" s="10" t="s">
        <v>88</v>
      </c>
      <c r="E189" s="8" t="s">
        <v>92</v>
      </c>
      <c r="F189" s="38">
        <v>200000</v>
      </c>
      <c r="G189" s="38">
        <v>-40423</v>
      </c>
      <c r="H189" s="47">
        <f t="shared" si="9"/>
        <v>159577</v>
      </c>
      <c r="I189" s="47">
        <v>159577</v>
      </c>
      <c r="J189" s="46">
        <f t="shared" si="10"/>
        <v>100</v>
      </c>
      <c r="K189" s="46">
        <f t="shared" si="11"/>
        <v>0</v>
      </c>
    </row>
    <row r="190" spans="1:11" ht="12.75">
      <c r="A190" s="10"/>
      <c r="B190" s="14" t="s">
        <v>50</v>
      </c>
      <c r="C190" s="29"/>
      <c r="D190" s="10"/>
      <c r="E190" s="2" t="s">
        <v>51</v>
      </c>
      <c r="F190" s="37">
        <f>F191</f>
        <v>15000</v>
      </c>
      <c r="G190" s="38">
        <v>-6000</v>
      </c>
      <c r="H190" s="47">
        <f t="shared" si="9"/>
        <v>9000</v>
      </c>
      <c r="I190" s="47">
        <f>I191</f>
        <v>9000</v>
      </c>
      <c r="J190" s="46">
        <f t="shared" si="10"/>
        <v>100</v>
      </c>
      <c r="K190" s="46">
        <f t="shared" si="11"/>
        <v>0</v>
      </c>
    </row>
    <row r="191" spans="1:11" ht="12.75">
      <c r="A191" s="10"/>
      <c r="B191" s="10" t="s">
        <v>54</v>
      </c>
      <c r="C191" s="29"/>
      <c r="D191" s="10"/>
      <c r="E191" s="8" t="s">
        <v>55</v>
      </c>
      <c r="F191" s="38">
        <f>F192</f>
        <v>15000</v>
      </c>
      <c r="G191" s="38">
        <v>-6000</v>
      </c>
      <c r="H191" s="47">
        <f t="shared" si="9"/>
        <v>9000</v>
      </c>
      <c r="I191" s="47">
        <f>I192</f>
        <v>9000</v>
      </c>
      <c r="J191" s="46">
        <f t="shared" si="10"/>
        <v>100</v>
      </c>
      <c r="K191" s="46">
        <f t="shared" si="11"/>
        <v>0</v>
      </c>
    </row>
    <row r="192" spans="1:11" ht="25.5">
      <c r="A192" s="10"/>
      <c r="B192" s="10"/>
      <c r="C192" s="29" t="s">
        <v>180</v>
      </c>
      <c r="D192" s="10"/>
      <c r="E192" s="8" t="s">
        <v>41</v>
      </c>
      <c r="F192" s="38">
        <f>F193</f>
        <v>15000</v>
      </c>
      <c r="G192" s="38">
        <v>-6000</v>
      </c>
      <c r="H192" s="47">
        <f t="shared" si="9"/>
        <v>9000</v>
      </c>
      <c r="I192" s="47">
        <f>I193</f>
        <v>9000</v>
      </c>
      <c r="J192" s="46">
        <f t="shared" si="10"/>
        <v>100</v>
      </c>
      <c r="K192" s="46">
        <f t="shared" si="11"/>
        <v>0</v>
      </c>
    </row>
    <row r="193" spans="1:11" ht="12.75">
      <c r="A193" s="10"/>
      <c r="B193" s="10"/>
      <c r="C193" s="29" t="s">
        <v>181</v>
      </c>
      <c r="D193" s="10"/>
      <c r="E193" s="8" t="s">
        <v>74</v>
      </c>
      <c r="F193" s="38">
        <f>F194</f>
        <v>15000</v>
      </c>
      <c r="G193" s="38">
        <v>-6000</v>
      </c>
      <c r="H193" s="47">
        <f t="shared" si="9"/>
        <v>9000</v>
      </c>
      <c r="I193" s="47">
        <f>I194</f>
        <v>9000</v>
      </c>
      <c r="J193" s="46">
        <f t="shared" si="10"/>
        <v>100</v>
      </c>
      <c r="K193" s="46">
        <f t="shared" si="11"/>
        <v>0</v>
      </c>
    </row>
    <row r="194" spans="1:11" ht="25.5">
      <c r="A194" s="10"/>
      <c r="B194" s="10"/>
      <c r="C194" s="29"/>
      <c r="D194" s="10" t="s">
        <v>60</v>
      </c>
      <c r="E194" s="8" t="s">
        <v>136</v>
      </c>
      <c r="F194" s="38">
        <f>F195</f>
        <v>15000</v>
      </c>
      <c r="G194" s="38">
        <v>-6000</v>
      </c>
      <c r="H194" s="47">
        <f t="shared" si="9"/>
        <v>9000</v>
      </c>
      <c r="I194" s="47">
        <f>I195</f>
        <v>9000</v>
      </c>
      <c r="J194" s="46">
        <f t="shared" si="10"/>
        <v>100</v>
      </c>
      <c r="K194" s="46">
        <f t="shared" si="11"/>
        <v>0</v>
      </c>
    </row>
    <row r="195" spans="1:11" ht="25.5">
      <c r="A195" s="10"/>
      <c r="B195" s="10"/>
      <c r="C195" s="29"/>
      <c r="D195" s="10" t="s">
        <v>62</v>
      </c>
      <c r="E195" s="8" t="s">
        <v>137</v>
      </c>
      <c r="F195" s="38">
        <v>15000</v>
      </c>
      <c r="G195" s="38">
        <v>-6000</v>
      </c>
      <c r="H195" s="47">
        <f aca="true" t="shared" si="12" ref="H195:H204">F195+G195</f>
        <v>9000</v>
      </c>
      <c r="I195" s="47">
        <v>9000</v>
      </c>
      <c r="J195" s="46">
        <f t="shared" si="10"/>
        <v>100</v>
      </c>
      <c r="K195" s="46">
        <f t="shared" si="11"/>
        <v>0</v>
      </c>
    </row>
    <row r="196" spans="1:11" ht="12.75" hidden="1">
      <c r="A196" s="22" t="s">
        <v>106</v>
      </c>
      <c r="B196" s="26"/>
      <c r="C196" s="34"/>
      <c r="D196" s="26"/>
      <c r="E196" s="24" t="s">
        <v>105</v>
      </c>
      <c r="F196" s="27">
        <f>F197</f>
        <v>8000</v>
      </c>
      <c r="G196" s="27">
        <v>-8000</v>
      </c>
      <c r="H196" s="46">
        <f t="shared" si="12"/>
        <v>0</v>
      </c>
      <c r="I196" s="46">
        <f>I197</f>
        <v>0</v>
      </c>
      <c r="J196" s="46" t="e">
        <f t="shared" si="10"/>
        <v>#DIV/0!</v>
      </c>
      <c r="K196" s="46">
        <f t="shared" si="11"/>
        <v>0</v>
      </c>
    </row>
    <row r="197" spans="1:11" ht="12.75" hidden="1">
      <c r="A197" s="19"/>
      <c r="B197" s="14" t="s">
        <v>6</v>
      </c>
      <c r="C197" s="35"/>
      <c r="D197" s="17"/>
      <c r="E197" s="2" t="s">
        <v>42</v>
      </c>
      <c r="F197" s="18">
        <f>F198</f>
        <v>8000</v>
      </c>
      <c r="G197" s="20">
        <v>-8000</v>
      </c>
      <c r="H197" s="47">
        <f t="shared" si="12"/>
        <v>0</v>
      </c>
      <c r="I197" s="47">
        <f>I198</f>
        <v>0</v>
      </c>
      <c r="J197" s="46" t="e">
        <f t="shared" si="10"/>
        <v>#DIV/0!</v>
      </c>
      <c r="K197" s="46">
        <f t="shared" si="11"/>
        <v>0</v>
      </c>
    </row>
    <row r="198" spans="1:11" ht="37.5" customHeight="1" hidden="1">
      <c r="A198" s="19"/>
      <c r="B198" s="10" t="s">
        <v>48</v>
      </c>
      <c r="C198" s="35"/>
      <c r="D198" s="17"/>
      <c r="E198" s="8" t="s">
        <v>111</v>
      </c>
      <c r="F198" s="20">
        <f>F199</f>
        <v>8000</v>
      </c>
      <c r="G198" s="20">
        <v>-8000</v>
      </c>
      <c r="H198" s="47">
        <f t="shared" si="12"/>
        <v>0</v>
      </c>
      <c r="I198" s="47">
        <f>I199</f>
        <v>0</v>
      </c>
      <c r="J198" s="46" t="e">
        <f t="shared" si="10"/>
        <v>#DIV/0!</v>
      </c>
      <c r="K198" s="46">
        <f t="shared" si="11"/>
        <v>0</v>
      </c>
    </row>
    <row r="199" spans="1:11" ht="25.5" hidden="1">
      <c r="A199" s="19"/>
      <c r="B199" s="10"/>
      <c r="C199" s="29" t="s">
        <v>143</v>
      </c>
      <c r="D199" s="17"/>
      <c r="E199" s="8" t="s">
        <v>104</v>
      </c>
      <c r="F199" s="20">
        <f>F200</f>
        <v>8000</v>
      </c>
      <c r="G199" s="20">
        <v>-8000</v>
      </c>
      <c r="H199" s="47">
        <f t="shared" si="12"/>
        <v>0</v>
      </c>
      <c r="I199" s="47">
        <f>I200</f>
        <v>0</v>
      </c>
      <c r="J199" s="46" t="e">
        <f t="shared" si="10"/>
        <v>#DIV/0!</v>
      </c>
      <c r="K199" s="46">
        <f t="shared" si="11"/>
        <v>0</v>
      </c>
    </row>
    <row r="200" spans="1:11" ht="12.75" hidden="1">
      <c r="A200" s="17"/>
      <c r="B200" s="17"/>
      <c r="C200" s="29" t="s">
        <v>144</v>
      </c>
      <c r="D200" s="17"/>
      <c r="E200" s="8" t="s">
        <v>9</v>
      </c>
      <c r="F200" s="20">
        <f>F201+F203</f>
        <v>8000</v>
      </c>
      <c r="G200" s="20">
        <v>-8000</v>
      </c>
      <c r="H200" s="47">
        <f t="shared" si="12"/>
        <v>0</v>
      </c>
      <c r="I200" s="47">
        <f>I201+I203</f>
        <v>0</v>
      </c>
      <c r="J200" s="46" t="e">
        <f t="shared" si="10"/>
        <v>#DIV/0!</v>
      </c>
      <c r="K200" s="46">
        <f t="shared" si="11"/>
        <v>0</v>
      </c>
    </row>
    <row r="201" spans="1:11" ht="25.5" hidden="1">
      <c r="A201" s="17"/>
      <c r="B201" s="17"/>
      <c r="C201" s="29"/>
      <c r="D201" s="10" t="s">
        <v>60</v>
      </c>
      <c r="E201" s="8" t="s">
        <v>136</v>
      </c>
      <c r="F201" s="20">
        <f>F202</f>
        <v>7500</v>
      </c>
      <c r="G201" s="20">
        <v>-7500</v>
      </c>
      <c r="H201" s="47">
        <f t="shared" si="12"/>
        <v>0</v>
      </c>
      <c r="I201" s="47">
        <f>I202</f>
        <v>0</v>
      </c>
      <c r="J201" s="46" t="e">
        <f t="shared" si="10"/>
        <v>#DIV/0!</v>
      </c>
      <c r="K201" s="46">
        <f t="shared" si="11"/>
        <v>0</v>
      </c>
    </row>
    <row r="202" spans="1:11" ht="25.5" hidden="1">
      <c r="A202" s="17"/>
      <c r="B202" s="17"/>
      <c r="C202" s="29"/>
      <c r="D202" s="10" t="s">
        <v>62</v>
      </c>
      <c r="E202" s="8" t="s">
        <v>137</v>
      </c>
      <c r="F202" s="20">
        <v>7500</v>
      </c>
      <c r="G202" s="20">
        <v>-7500</v>
      </c>
      <c r="H202" s="47">
        <f t="shared" si="12"/>
        <v>0</v>
      </c>
      <c r="I202" s="47">
        <v>0</v>
      </c>
      <c r="J202" s="46" t="e">
        <f>I202/H202*100</f>
        <v>#DIV/0!</v>
      </c>
      <c r="K202" s="46">
        <f>H202-I202</f>
        <v>0</v>
      </c>
    </row>
    <row r="203" spans="1:11" ht="12.75" hidden="1">
      <c r="A203" s="17"/>
      <c r="B203" s="17"/>
      <c r="C203" s="29"/>
      <c r="D203" s="10" t="s">
        <v>63</v>
      </c>
      <c r="E203" s="8" t="s">
        <v>64</v>
      </c>
      <c r="F203" s="20">
        <f>F204</f>
        <v>500</v>
      </c>
      <c r="G203" s="20">
        <v>-500</v>
      </c>
      <c r="H203" s="47">
        <f t="shared" si="12"/>
        <v>0</v>
      </c>
      <c r="I203" s="47">
        <f>I204</f>
        <v>0</v>
      </c>
      <c r="J203" s="46" t="e">
        <f>I203/H203*100</f>
        <v>#DIV/0!</v>
      </c>
      <c r="K203" s="46">
        <f>H203-I203</f>
        <v>0</v>
      </c>
    </row>
    <row r="204" spans="1:11" ht="12.75" hidden="1">
      <c r="A204" s="17"/>
      <c r="B204" s="17"/>
      <c r="C204" s="29"/>
      <c r="D204" s="10" t="s">
        <v>65</v>
      </c>
      <c r="E204" s="8" t="s">
        <v>115</v>
      </c>
      <c r="F204" s="20">
        <v>500</v>
      </c>
      <c r="G204" s="20">
        <v>-500</v>
      </c>
      <c r="H204" s="47">
        <f t="shared" si="12"/>
        <v>0</v>
      </c>
      <c r="I204" s="47">
        <v>0</v>
      </c>
      <c r="J204" s="46" t="e">
        <f>I204/H204*100</f>
        <v>#DIV/0!</v>
      </c>
      <c r="K204" s="46">
        <f>H204-I204</f>
        <v>0</v>
      </c>
    </row>
    <row r="205" spans="1:12" ht="12.75">
      <c r="A205" s="11"/>
      <c r="B205" s="11"/>
      <c r="C205" s="28"/>
      <c r="D205" s="11"/>
      <c r="E205" s="2" t="s">
        <v>44</v>
      </c>
      <c r="F205" s="39">
        <f>F9+F24+F196</f>
        <v>11845974.37</v>
      </c>
      <c r="G205" s="43" t="s">
        <v>262</v>
      </c>
      <c r="H205" s="47">
        <f>F205+G205</f>
        <v>12706474.37</v>
      </c>
      <c r="I205" s="47">
        <f>I9+I24+I196</f>
        <v>12704192</v>
      </c>
      <c r="J205" s="46">
        <f>I205/H205*100</f>
        <v>99.98203773971017</v>
      </c>
      <c r="K205" s="46">
        <f>H205-I205</f>
        <v>2282.3699999991804</v>
      </c>
      <c r="L205" s="1"/>
    </row>
    <row r="206" spans="1:4" ht="12.75">
      <c r="A206" s="1"/>
      <c r="B206" s="1"/>
      <c r="C206" s="1"/>
      <c r="D206" s="1"/>
    </row>
    <row r="207" spans="1:9" ht="12.75">
      <c r="A207" s="1"/>
      <c r="B207" s="1"/>
      <c r="C207" s="1"/>
      <c r="D207" s="1"/>
      <c r="I207" s="42"/>
    </row>
    <row r="208" ht="12.75">
      <c r="I208" s="42"/>
    </row>
    <row r="209" ht="12.75">
      <c r="I209" s="42"/>
    </row>
  </sheetData>
  <sheetProtection/>
  <mergeCells count="4">
    <mergeCell ref="A1:K1"/>
    <mergeCell ref="A2:K2"/>
    <mergeCell ref="A3:K3"/>
    <mergeCell ref="A5:K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lenovo</cp:lastModifiedBy>
  <cp:lastPrinted>2017-06-30T06:14:16Z</cp:lastPrinted>
  <dcterms:created xsi:type="dcterms:W3CDTF">2009-04-03T05:40:39Z</dcterms:created>
  <dcterms:modified xsi:type="dcterms:W3CDTF">2017-10-26T09:33:42Z</dcterms:modified>
  <cp:category/>
  <cp:version/>
  <cp:contentType/>
  <cp:contentStatus/>
</cp:coreProperties>
</file>